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07" activeTab="7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十三" sheetId="8" r:id="rId8"/>
  </sheets>
  <definedNames>
    <definedName name="_xlnm.Print_Area" localSheetId="4">'表三'!$A$1:$F$90</definedName>
    <definedName name="_xlnm.Print_Titles" localSheetId="4">'表三'!$1:$5</definedName>
    <definedName name="_xlnm.Print_Titles" localSheetId="5">'表四'!$1:$5</definedName>
    <definedName name="_xlnm.Print_Titles" localSheetId="6">'表五'!$A:$A,'表五'!$1:$4</definedName>
    <definedName name="_xlnm.Print_Titles" localSheetId="2">'表一'!$1:$4</definedName>
    <definedName name="地区名称" localSheetId="1">'目录'!#REF!</definedName>
    <definedName name="地区名称">'封面'!$B$2:$B$6</definedName>
    <definedName name="_xlnm._FilterDatabase" localSheetId="3" hidden="1">'表二'!$A$4:$E$1278</definedName>
  </definedNames>
  <calcPr fullCalcOnLoad="1"/>
</workbook>
</file>

<file path=xl/sharedStrings.xml><?xml version="1.0" encoding="utf-8"?>
<sst xmlns="http://schemas.openxmlformats.org/spreadsheetml/2006/main" count="1853" uniqueCount="1247">
  <si>
    <t xml:space="preserve"> </t>
  </si>
  <si>
    <t>地区名称</t>
  </si>
  <si>
    <t>北京市</t>
  </si>
  <si>
    <r>
      <t>2021年</t>
    </r>
    <r>
      <rPr>
        <u val="single"/>
        <sz val="48"/>
        <rFont val="黑体"/>
        <family val="3"/>
      </rPr>
      <t>白坪乡</t>
    </r>
    <r>
      <rPr>
        <sz val="48"/>
        <rFont val="黑体"/>
        <family val="3"/>
      </rPr>
      <t>地方财政预算表</t>
    </r>
  </si>
  <si>
    <t>天津市</t>
  </si>
  <si>
    <t>河北省</t>
  </si>
  <si>
    <t>山西省</t>
  </si>
  <si>
    <t>内蒙古自治区</t>
  </si>
  <si>
    <t>目  录</t>
  </si>
  <si>
    <t xml:space="preserve">            表一 2021年一般公共预算收入表</t>
  </si>
  <si>
    <t xml:space="preserve">            表二 2021年一般公共预算支出表</t>
  </si>
  <si>
    <t xml:space="preserve">            表三 2021年一般公共预算收支平衡表</t>
  </si>
  <si>
    <t xml:space="preserve">            表四 2021年一般公共预算支出资金来源情况表</t>
  </si>
  <si>
    <t xml:space="preserve">            表五 2021年一般公共预算支出经济分类情况表</t>
  </si>
  <si>
    <t xml:space="preserve">            表六 2021年地市县一般公共预算收支表</t>
  </si>
  <si>
    <t xml:space="preserve">            表七 2021年省对下一般公共预算转移支付预算表</t>
  </si>
  <si>
    <t xml:space="preserve">            表八 2021年政府性基金预算收支表</t>
  </si>
  <si>
    <t xml:space="preserve">            表九 2021年政府性基金预算收支明细表</t>
  </si>
  <si>
    <t xml:space="preserve">            表十 2021年政府性基金调入专项收入预算表</t>
  </si>
  <si>
    <t xml:space="preserve">            表十一 2021年政府性基金预算支出资金来源情况表</t>
  </si>
  <si>
    <t xml:space="preserve">            表十二 2021年财力预计情况表</t>
  </si>
  <si>
    <t xml:space="preserve">            表十三 “保基本民生”支出项目预算表</t>
  </si>
  <si>
    <t xml:space="preserve">            表十四 2021年地市县基金预算收支表</t>
  </si>
  <si>
    <t xml:space="preserve">            表十五 2021年地市县基金收支总表</t>
  </si>
  <si>
    <t xml:space="preserve">            表十六 “保基本民生”支出项目表</t>
  </si>
  <si>
    <t>表一</t>
  </si>
  <si>
    <t>2021年一般公共预算收入表</t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</si>
  <si>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</si>
  <si>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</si>
  <si>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</si>
  <si>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</si>
  <si>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</si>
  <si>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</si>
  <si>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</si>
  <si>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  其中：国内改征增值税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</si>
  <si>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</si>
  <si>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</si>
  <si>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</si>
  <si>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</si>
  <si>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  其中：水资源税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</si>
  <si>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</si>
  <si>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</si>
  <si>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</si>
  <si>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</si>
  <si>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</si>
  <si>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</si>
  <si>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</si>
  <si>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</si>
  <si>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</si>
  <si>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</si>
  <si>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</si>
  <si>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</si>
  <si>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</si>
  <si>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</si>
  <si>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</si>
  <si>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</si>
  <si>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</si>
  <si>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</si>
  <si>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</si>
  <si>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</si>
  <si>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</si>
  <si>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</t>
  </si>
  <si>
    <t>2021年一般公共预算支出表</t>
  </si>
  <si>
    <t>项目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</si>
  <si>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</si>
  <si>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</si>
  <si>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</si>
  <si>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</si>
  <si>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</si>
  <si>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</si>
  <si>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</si>
  <si>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</si>
  <si>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</si>
  <si>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</si>
  <si>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</si>
  <si>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</si>
  <si>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</si>
  <si>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</si>
  <si>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</si>
  <si>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</si>
  <si>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</si>
  <si>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</si>
  <si>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</si>
  <si>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</si>
  <si>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</si>
  <si>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</si>
  <si>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</si>
  <si>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</si>
  <si>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</si>
  <si>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</si>
  <si>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</si>
  <si>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</si>
  <si>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</si>
  <si>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</si>
  <si>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</si>
  <si>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</si>
  <si>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</si>
  <si>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</si>
  <si>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</si>
  <si>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</si>
  <si>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</si>
  <si>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</si>
  <si>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</si>
  <si>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</si>
  <si>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</si>
  <si>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</si>
  <si>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</si>
  <si>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</si>
  <si>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</si>
  <si>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</si>
  <si>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</si>
  <si>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</si>
  <si>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</si>
  <si>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</si>
  <si>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</si>
  <si>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</si>
  <si>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</si>
  <si>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</si>
  <si>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</si>
  <si>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</si>
  <si>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</si>
  <si>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</si>
  <si>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</si>
  <si>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</si>
  <si>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</si>
  <si>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</si>
  <si>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</si>
  <si>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</si>
  <si>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</si>
  <si>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</si>
  <si>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</si>
  <si>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</si>
  <si>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</si>
  <si>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</si>
  <si>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</si>
  <si>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</si>
  <si>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</si>
  <si>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</si>
  <si>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</si>
  <si>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</si>
  <si>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</si>
  <si>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</si>
  <si>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</si>
  <si>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</si>
  <si>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</si>
  <si>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</si>
  <si>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</si>
  <si>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</si>
  <si>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</si>
  <si>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</si>
  <si>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</si>
  <si>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</si>
  <si>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</si>
  <si>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</si>
  <si>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</si>
  <si>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</si>
  <si>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</si>
  <si>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</si>
  <si>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</si>
  <si>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</si>
  <si>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</si>
  <si>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</si>
  <si>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</si>
  <si>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</si>
  <si>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</si>
  <si>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</si>
  <si>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</si>
  <si>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</si>
  <si>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</si>
  <si>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</si>
  <si>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</si>
  <si>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</si>
  <si>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</si>
  <si>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</si>
  <si>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</si>
  <si>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</si>
  <si>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</si>
  <si>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</si>
  <si>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</si>
  <si>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</si>
  <si>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</si>
  <si>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</si>
  <si>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</si>
  <si>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</si>
  <si>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</si>
  <si>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</si>
  <si>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</si>
  <si>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</si>
  <si>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</si>
  <si>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</si>
  <si>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</si>
  <si>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</si>
  <si>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</si>
  <si>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</si>
  <si>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</si>
  <si>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</si>
  <si>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</si>
  <si>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</si>
  <si>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</si>
  <si>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</si>
  <si>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</si>
  <si>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</si>
  <si>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</si>
  <si>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</si>
  <si>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</si>
  <si>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</si>
  <si>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</si>
  <si>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</si>
  <si>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</si>
  <si>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</si>
  <si>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</si>
  <si>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</si>
  <si>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</si>
  <si>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</si>
  <si>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</si>
  <si>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</si>
  <si>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</si>
  <si>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</si>
  <si>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</si>
  <si>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</si>
  <si>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</si>
  <si>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</si>
  <si>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</si>
  <si>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</si>
  <si>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</si>
  <si>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</si>
  <si>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</si>
  <si>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</si>
  <si>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</si>
  <si>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</si>
  <si>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</si>
  <si>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</si>
  <si>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</si>
  <si>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</si>
  <si>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</si>
  <si>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</si>
  <si>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</si>
  <si>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</si>
  <si>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</si>
  <si>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</si>
  <si>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</si>
  <si>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</si>
  <si>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</si>
  <si>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</si>
  <si>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</si>
  <si>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</si>
  <si>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</si>
  <si>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</si>
  <si>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</si>
  <si>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</si>
  <si>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</si>
  <si>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</si>
  <si>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</si>
  <si>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</si>
  <si>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</si>
  <si>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</si>
  <si>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</si>
  <si>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</si>
  <si>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</si>
  <si>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</si>
  <si>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</si>
  <si>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</si>
  <si>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</si>
  <si>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</si>
  <si>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</si>
  <si>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</si>
  <si>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</si>
  <si>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</si>
  <si>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</si>
  <si>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</si>
  <si>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</si>
  <si>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</si>
  <si>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</si>
  <si>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</si>
  <si>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</si>
  <si>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</si>
  <si>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</si>
  <si>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</si>
  <si>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</si>
  <si>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</si>
  <si>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</si>
  <si>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</si>
  <si>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</si>
  <si>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</si>
  <si>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</si>
  <si>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</si>
  <si>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</si>
  <si>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</si>
  <si>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</si>
  <si>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</si>
  <si>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</si>
  <si>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</si>
  <si>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</si>
  <si>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</si>
  <si>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</si>
  <si>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</si>
  <si>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</si>
  <si>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</si>
  <si>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</si>
  <si>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</si>
  <si>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</si>
  <si>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</si>
  <si>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</si>
  <si>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</si>
  <si>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</si>
  <si>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</si>
  <si>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</si>
  <si>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</si>
  <si>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</si>
  <si>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</si>
  <si>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</si>
  <si>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</si>
  <si>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</si>
  <si>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</si>
  <si>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</si>
  <si>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</si>
  <si>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</si>
  <si>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</si>
  <si>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</si>
  <si>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</si>
  <si>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</si>
  <si>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</si>
  <si>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</si>
  <si>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</si>
  <si>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</si>
  <si>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</si>
  <si>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</si>
  <si>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</si>
  <si>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</si>
  <si>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</si>
  <si>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</si>
  <si>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</si>
  <si>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</si>
  <si>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</si>
  <si>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</si>
  <si>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</si>
  <si>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</si>
  <si>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</si>
  <si>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</si>
  <si>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</si>
  <si>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</si>
  <si>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</si>
  <si>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</si>
  <si>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</si>
  <si>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</si>
  <si>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</si>
  <si>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</si>
  <si>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</si>
  <si>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</si>
  <si>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</si>
  <si>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</si>
  <si>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</si>
  <si>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</si>
  <si>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</si>
  <si>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</si>
  <si>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</si>
  <si>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</si>
  <si>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</si>
  <si>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</si>
  <si>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</si>
  <si>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</si>
  <si>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</si>
  <si>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</si>
  <si>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</si>
  <si>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</si>
  <si>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</si>
  <si>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</si>
  <si>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</si>
  <si>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</si>
  <si>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</si>
  <si>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</si>
  <si>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</si>
  <si>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</si>
  <si>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</si>
  <si>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</si>
  <si>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</si>
  <si>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</si>
  <si>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</si>
  <si>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</si>
  <si>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</si>
  <si>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</si>
  <si>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</si>
  <si>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</si>
  <si>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</si>
  <si>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</si>
  <si>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</si>
  <si>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</si>
  <si>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</si>
  <si>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</si>
  <si>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</si>
  <si>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</si>
  <si>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</si>
  <si>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</si>
  <si>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</si>
  <si>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</si>
  <si>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</si>
  <si>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</si>
  <si>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</si>
  <si>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</si>
  <si>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</si>
  <si>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</si>
  <si>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</si>
  <si>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</si>
  <si>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</si>
  <si>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</si>
  <si>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</si>
  <si>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</si>
  <si>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</si>
  <si>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</si>
  <si>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</si>
  <si>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</si>
  <si>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</si>
  <si>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</si>
  <si>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</si>
  <si>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</si>
  <si>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</si>
  <si>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</si>
  <si>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</si>
  <si>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</si>
  <si>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</si>
  <si>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</si>
  <si>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</si>
  <si>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</si>
  <si>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</si>
  <si>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</si>
  <si>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</si>
  <si>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</si>
  <si>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</si>
  <si>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</si>
  <si>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</si>
  <si>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</si>
  <si>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</si>
  <si>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</si>
  <si>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</si>
  <si>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</si>
  <si>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</si>
  <si>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</si>
  <si>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</si>
  <si>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</si>
  <si>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</si>
  <si>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</si>
  <si>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</si>
  <si>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</si>
  <si>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</si>
  <si>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</si>
  <si>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</si>
  <si>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</si>
  <si>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</si>
  <si>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</si>
  <si>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</si>
  <si>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</si>
  <si>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</si>
  <si>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</si>
  <si>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</si>
  <si>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</si>
  <si>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</si>
  <si>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</si>
  <si>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</si>
  <si>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</si>
  <si>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</si>
  <si>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</si>
  <si>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</si>
  <si>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</si>
  <si>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</si>
  <si>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</si>
  <si>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</si>
  <si>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</si>
  <si>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</si>
  <si>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</si>
  <si>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</si>
  <si>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</si>
  <si>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</si>
  <si>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</si>
  <si>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</si>
  <si>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</si>
  <si>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</si>
  <si>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</si>
  <si>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</si>
  <si>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</si>
  <si>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</si>
  <si>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</si>
  <si>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</si>
  <si>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</si>
  <si>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</si>
  <si>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</si>
  <si>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</si>
  <si>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</si>
  <si>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</si>
  <si>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</si>
  <si>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</si>
  <si>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</si>
  <si>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</si>
  <si>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</si>
  <si>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</si>
  <si>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</si>
  <si>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</si>
  <si>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</si>
  <si>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</si>
  <si>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</si>
  <si>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</si>
  <si>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</si>
  <si>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</si>
  <si>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</si>
  <si>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</si>
  <si>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</si>
  <si>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</si>
  <si>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</si>
  <si>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</si>
  <si>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</si>
  <si>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</si>
  <si>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</si>
  <si>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</si>
  <si>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</si>
  <si>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</si>
  <si>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</si>
  <si>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</si>
  <si>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</si>
  <si>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</si>
  <si>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</si>
  <si>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</si>
  <si>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</si>
  <si>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</si>
  <si>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</si>
  <si>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</si>
  <si>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</si>
  <si>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</si>
  <si>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</si>
  <si>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</si>
  <si>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</si>
  <si>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</si>
  <si>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</si>
  <si>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</si>
  <si>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</si>
  <si>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</si>
  <si>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</si>
  <si>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</si>
  <si>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</si>
  <si>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</si>
  <si>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</si>
  <si>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</si>
  <si>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</si>
  <si>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</si>
  <si>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</si>
  <si>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</si>
  <si>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</si>
  <si>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</si>
  <si>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</si>
  <si>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</si>
  <si>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</si>
  <si>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</si>
  <si>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</si>
  <si>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</si>
  <si>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</si>
  <si>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</si>
  <si>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</si>
  <si>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</si>
  <si>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</si>
  <si>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</si>
  <si>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</si>
  <si>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</si>
  <si>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</si>
  <si>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</si>
  <si>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</si>
  <si>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</si>
  <si>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</si>
  <si>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</si>
  <si>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</si>
  <si>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</si>
  <si>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</si>
  <si>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</si>
  <si>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</si>
  <si>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</si>
  <si>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</si>
  <si>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</si>
  <si>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</si>
  <si>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</si>
  <si>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</si>
  <si>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</si>
  <si>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</si>
  <si>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</si>
  <si>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</si>
  <si>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</si>
  <si>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</si>
  <si>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</si>
  <si>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</si>
  <si>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</si>
  <si>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</si>
  <si>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</si>
  <si>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</si>
  <si>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</si>
  <si>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</si>
  <si>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</si>
  <si>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</si>
  <si>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</si>
  <si>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</si>
  <si>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</si>
  <si>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</si>
  <si>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</si>
  <si>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</si>
  <si>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</si>
  <si>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</si>
  <si>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</si>
  <si>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</si>
  <si>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</si>
  <si>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</si>
  <si>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</si>
  <si>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</si>
  <si>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</si>
  <si>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</si>
  <si>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</si>
  <si>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</si>
  <si>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</si>
  <si>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</si>
  <si>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</si>
  <si>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</si>
  <si>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</si>
  <si>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</si>
  <si>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</si>
  <si>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</si>
  <si>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</si>
  <si>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</si>
  <si>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</si>
  <si>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</si>
  <si>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</si>
  <si>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</si>
  <si>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</si>
  <si>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</si>
  <si>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</si>
  <si>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</si>
  <si>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</si>
  <si>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</si>
  <si>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</si>
  <si>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</si>
  <si>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</si>
  <si>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</si>
  <si>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</si>
  <si>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</si>
  <si>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</si>
  <si>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</si>
  <si>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</si>
  <si>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</si>
  <si>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</si>
  <si>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</si>
  <si>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</si>
  <si>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</si>
  <si>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</si>
  <si>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</si>
  <si>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</si>
  <si>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</si>
  <si>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</si>
  <si>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</si>
  <si>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</si>
  <si>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</si>
  <si>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</si>
  <si>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</si>
  <si>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</si>
  <si>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</si>
  <si>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</si>
  <si>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</si>
  <si>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</si>
  <si>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</si>
  <si>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十二、农林水支出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</si>
  <si>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</si>
  <si>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</si>
  <si>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</si>
  <si>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</si>
  <si>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</si>
  <si>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</si>
  <si>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</si>
  <si>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</si>
  <si>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</si>
  <si>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</si>
  <si>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</si>
  <si>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</si>
  <si>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</si>
  <si>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</si>
  <si>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</si>
  <si>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</si>
  <si>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</si>
  <si>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</si>
  <si>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</si>
  <si>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</si>
  <si>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</si>
  <si>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</si>
  <si>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</si>
  <si>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</si>
  <si>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</si>
  <si>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</si>
  <si>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</si>
  <si>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</si>
  <si>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</si>
  <si>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</si>
  <si>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</si>
  <si>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</si>
  <si>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</si>
  <si>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</si>
  <si>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</si>
  <si>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</si>
  <si>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</si>
  <si>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</si>
  <si>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</si>
  <si>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</si>
  <si>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</si>
  <si>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</si>
  <si>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</si>
  <si>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</si>
  <si>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</si>
  <si>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</si>
  <si>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</si>
  <si>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</si>
  <si>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</si>
  <si>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</si>
  <si>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</si>
  <si>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</si>
  <si>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</si>
  <si>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</si>
  <si>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</si>
  <si>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</si>
  <si>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</si>
  <si>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</si>
  <si>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</si>
  <si>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</si>
  <si>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</si>
  <si>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</si>
  <si>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</si>
  <si>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</si>
  <si>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</si>
  <si>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</si>
  <si>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</si>
  <si>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</si>
  <si>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</si>
  <si>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</si>
  <si>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</si>
  <si>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</si>
  <si>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</si>
  <si>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</si>
  <si>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</si>
  <si>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</si>
  <si>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</si>
  <si>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</si>
  <si>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</si>
  <si>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</si>
  <si>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</si>
  <si>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</si>
  <si>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</si>
  <si>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</si>
  <si>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</si>
  <si>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</si>
  <si>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</si>
  <si>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</si>
  <si>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</si>
  <si>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</si>
  <si>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</si>
  <si>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</si>
  <si>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</si>
  <si>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</si>
  <si>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</si>
  <si>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十三、交通运输支出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</si>
  <si>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</si>
  <si>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</si>
  <si>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</si>
  <si>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</si>
  <si>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</si>
  <si>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</si>
  <si>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</si>
  <si>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</si>
  <si>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</si>
  <si>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</si>
  <si>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</si>
  <si>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</si>
  <si>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</si>
  <si>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</si>
  <si>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</si>
  <si>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</si>
  <si>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</si>
  <si>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</si>
  <si>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</si>
  <si>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</si>
  <si>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</si>
  <si>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</si>
  <si>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</si>
  <si>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</si>
  <si>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</si>
  <si>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</si>
  <si>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</si>
  <si>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</si>
  <si>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</si>
  <si>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</si>
  <si>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</si>
  <si>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</si>
  <si>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</si>
  <si>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</si>
  <si>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</si>
  <si>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</si>
  <si>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</si>
  <si>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</si>
  <si>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</si>
  <si>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</si>
  <si>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</si>
  <si>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</si>
  <si>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</si>
  <si>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</si>
  <si>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</si>
  <si>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</si>
  <si>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</si>
  <si>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</si>
  <si>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</si>
  <si>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</si>
  <si>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十四、资源勘探工业信息等支出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</si>
  <si>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</si>
  <si>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</si>
  <si>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</si>
  <si>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</si>
  <si>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</si>
  <si>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</si>
  <si>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</si>
  <si>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</si>
  <si>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</si>
  <si>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</si>
  <si>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</si>
  <si>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</si>
  <si>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</si>
  <si>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</si>
  <si>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</si>
  <si>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</si>
  <si>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</si>
  <si>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</si>
  <si>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</si>
  <si>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</si>
  <si>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</si>
  <si>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</si>
  <si>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</si>
  <si>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</si>
  <si>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</si>
  <si>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</si>
  <si>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</si>
  <si>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</si>
  <si>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</si>
  <si>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</si>
  <si>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</si>
  <si>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</si>
  <si>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</si>
  <si>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</si>
  <si>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</si>
  <si>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</si>
  <si>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</si>
  <si>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</si>
  <si>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</si>
  <si>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</si>
  <si>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</si>
  <si>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</si>
  <si>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</si>
  <si>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</si>
  <si>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</si>
  <si>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</si>
  <si>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十五、商业服务业等支出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</si>
  <si>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</si>
  <si>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</si>
  <si>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</si>
  <si>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</si>
  <si>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</si>
  <si>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</si>
  <si>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</si>
  <si>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</si>
  <si>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</si>
  <si>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</si>
  <si>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</si>
  <si>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</si>
  <si>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十六、金融支出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</si>
  <si>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</si>
  <si>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</si>
  <si>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</si>
  <si>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</si>
  <si>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</si>
  <si>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</si>
  <si>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</si>
  <si>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</si>
  <si>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</si>
  <si>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</si>
  <si>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>十七、援助其他地区支出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</si>
  <si>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</si>
  <si>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</si>
  <si>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</si>
  <si>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</si>
  <si>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</si>
  <si>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</si>
  <si>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</si>
  <si>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</si>
  <si>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</si>
  <si>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>十八、自然资源海洋气象等支出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</si>
  <si>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</si>
  <si>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</si>
  <si>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</si>
  <si>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</si>
  <si>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</si>
  <si>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</si>
  <si>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</si>
  <si>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</si>
  <si>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</si>
  <si>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</si>
  <si>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</si>
  <si>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</si>
  <si>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</si>
  <si>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</si>
  <si>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</si>
  <si>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</si>
  <si>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</si>
  <si>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</si>
  <si>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</si>
  <si>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</si>
  <si>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</si>
  <si>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</si>
  <si>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</si>
  <si>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</si>
  <si>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</si>
  <si>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</si>
  <si>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</si>
  <si>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</si>
  <si>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</si>
  <si>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</si>
  <si>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</si>
  <si>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</si>
  <si>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</si>
  <si>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</si>
  <si>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</si>
  <si>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</si>
  <si>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十九、住房保障支出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</si>
  <si>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</si>
  <si>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</si>
  <si>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</si>
  <si>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</si>
  <si>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</si>
  <si>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</si>
  <si>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</si>
  <si>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</si>
  <si>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</si>
  <si>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</si>
  <si>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</si>
  <si>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</si>
  <si>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</si>
  <si>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</si>
  <si>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</si>
  <si>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</si>
  <si>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</si>
  <si>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</si>
  <si>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</si>
  <si>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二十、粮油物资储备支出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</si>
  <si>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</si>
  <si>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</si>
  <si>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</si>
  <si>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</si>
  <si>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</si>
  <si>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</si>
  <si>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</si>
  <si>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</si>
  <si>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</si>
  <si>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</si>
  <si>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</si>
  <si>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</si>
  <si>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</si>
  <si>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</si>
  <si>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</si>
  <si>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</si>
  <si>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</si>
  <si>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</si>
  <si>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</si>
  <si>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</si>
  <si>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</si>
  <si>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</si>
  <si>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</si>
  <si>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</si>
  <si>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</si>
  <si>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</si>
  <si>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</si>
  <si>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</si>
  <si>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</si>
  <si>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</si>
  <si>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</si>
  <si>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</si>
  <si>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</si>
  <si>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</si>
  <si>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</si>
  <si>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</si>
  <si>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</si>
  <si>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</si>
  <si>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</si>
  <si>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</si>
  <si>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</si>
  <si>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</si>
  <si>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</si>
  <si>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</si>
  <si>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二十一、灾害防治及应急管理支出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</si>
  <si>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</si>
  <si>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</si>
  <si>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</si>
  <si>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</si>
  <si>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</si>
  <si>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</si>
  <si>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</si>
  <si>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</si>
  <si>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</si>
  <si>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</si>
  <si>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</si>
  <si>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</si>
  <si>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</si>
  <si>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</si>
  <si>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</si>
  <si>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</si>
  <si>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</si>
  <si>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</si>
  <si>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</si>
  <si>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</si>
  <si>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</si>
  <si>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</si>
  <si>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</si>
  <si>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</si>
  <si>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</si>
  <si>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</si>
  <si>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</si>
  <si>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</si>
  <si>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</si>
  <si>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</si>
  <si>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</si>
  <si>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</si>
  <si>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</si>
  <si>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</si>
  <si>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</si>
  <si>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</si>
  <si>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</si>
  <si>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</si>
  <si>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</si>
  <si>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二十二、预备费</t>
  </si>
  <si>
    <t>二十三、债务付息支出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</si>
  <si>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</si>
  <si>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</si>
  <si>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</si>
  <si>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</si>
  <si>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</si>
  <si>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二十四、债务发行费用支出</t>
  </si>
  <si>
    <t xml:space="preserve">    地方政府一般债务发行费用支出</t>
  </si>
  <si>
    <t>二十五、其他支出</t>
  </si>
  <si>
    <t xml:space="preserve">    年初预留</t>
  </si>
  <si>
    <t>支出合计</t>
  </si>
  <si>
    <t>表三</t>
  </si>
  <si>
    <t>2021年一般公共预算收支平衡表</t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</si>
  <si>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</si>
  <si>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</si>
  <si>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</si>
  <si>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</si>
  <si>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</si>
  <si>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</si>
  <si>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</si>
  <si>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</si>
  <si>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</si>
  <si>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</si>
  <si>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</si>
  <si>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</si>
  <si>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</si>
  <si>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</si>
  <si>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</si>
  <si>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</si>
  <si>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</si>
  <si>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</si>
  <si>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</si>
  <si>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</si>
  <si>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</si>
  <si>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</si>
  <si>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</si>
  <si>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</si>
  <si>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</si>
  <si>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</si>
  <si>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</si>
  <si>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</si>
  <si>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</si>
  <si>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</si>
  <si>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</si>
  <si>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</si>
  <si>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</si>
  <si>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</si>
  <si>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</si>
  <si>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</si>
  <si>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</si>
  <si>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</si>
  <si>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</si>
  <si>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</si>
  <si>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</si>
  <si>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</si>
  <si>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</si>
  <si>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</si>
  <si>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</si>
  <si>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</si>
  <si>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</si>
  <si>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</si>
  <si>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</si>
  <si>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</si>
  <si>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</si>
  <si>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</si>
  <si>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</si>
  <si>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</si>
  <si>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</si>
  <si>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</si>
  <si>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</si>
  <si>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</si>
  <si>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</si>
  <si>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</si>
  <si>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</si>
  <si>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</si>
  <si>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</si>
  <si>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</si>
  <si>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</si>
  <si>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</si>
  <si>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</si>
  <si>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</si>
  <si>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</si>
  <si>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</si>
  <si>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</si>
  <si>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</si>
  <si>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</si>
  <si>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</si>
  <si>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</si>
  <si>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</si>
  <si>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</si>
  <si>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</si>
  <si>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t xml:space="preserve">    从政府性基金预算调入</t>
  </si>
  <si>
    <t xml:space="preserve">  年终结余</t>
  </si>
  <si>
    <t xml:space="preserve">    从国有资本经营预算调入</t>
  </si>
  <si>
    <t xml:space="preserve">  地方政府一般债务还本支出</t>
  </si>
  <si>
    <t xml:space="preserve">    从其他资金调入</t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</si>
  <si>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</si>
  <si>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</si>
  <si>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</si>
  <si>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</si>
  <si>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</si>
  <si>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</si>
  <si>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</si>
  <si>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</si>
  <si>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</si>
  <si>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</si>
  <si>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表四</t>
  </si>
  <si>
    <t>2021年一般公共预算支出资金来源情况表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</si>
  <si>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</si>
  <si>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</si>
  <si>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</si>
  <si>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</si>
  <si>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</si>
  <si>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</si>
  <si>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</si>
  <si>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 xml:space="preserve">      地方政府一般债务付息支出</t>
  </si>
  <si>
    <t xml:space="preserve">      年初预留</t>
  </si>
  <si>
    <t xml:space="preserve">      其他支出</t>
  </si>
  <si>
    <t>表五</t>
  </si>
  <si>
    <t>2021年政府预算支出经济分类情况表</t>
  </si>
  <si>
    <t>单位:万元</t>
  </si>
  <si>
    <t>总计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</si>
  <si>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</si>
  <si>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</si>
  <si>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</si>
  <si>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</si>
  <si>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</si>
  <si>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其中：工资福利支出</t>
  </si>
  <si>
    <t>其中：商品和服务支出</t>
  </si>
  <si>
    <t>其中：其他对事业单位补助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</si>
  <si>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</si>
  <si>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</si>
  <si>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</si>
  <si>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</si>
  <si>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</si>
  <si>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</si>
  <si>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</si>
  <si>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预备费及预留</t>
  </si>
  <si>
    <t>其他支出</t>
  </si>
  <si>
    <t>一、一般公共服务支出</t>
  </si>
  <si>
    <t>十四、资源勘探信息等支出</t>
  </si>
  <si>
    <t>二十一、预备费</t>
  </si>
  <si>
    <t>二十二、债务付息支出</t>
  </si>
  <si>
    <t>二十三、债务发行费用支出</t>
  </si>
  <si>
    <t>二十四、其他支出</t>
  </si>
  <si>
    <t>审核预备费的公式：</t>
  </si>
  <si>
    <t>审核债务付息支出的公式：</t>
  </si>
  <si>
    <t>审核债券发行费用的公式：</t>
  </si>
  <si>
    <t>审核转移性支出的公式：</t>
  </si>
  <si>
    <t>表十三</t>
  </si>
  <si>
    <t>“保基本民生”支出项目预算表</t>
  </si>
  <si>
    <t>项   目</t>
  </si>
  <si>
    <t>保障对象范围</t>
  </si>
  <si>
    <t>保障对象
数量</t>
  </si>
  <si>
    <t>预算安排</t>
  </si>
  <si>
    <t>人均保障
金额</t>
  </si>
  <si>
    <t>A</t>
  </si>
  <si>
    <t>B</t>
  </si>
  <si>
    <t>C</t>
  </si>
  <si>
    <t>D</t>
  </si>
  <si>
    <t>E=D/C</t>
  </si>
  <si>
    <t>（一）扶贫支出</t>
  </si>
  <si>
    <t>建档立卡贫困人数</t>
  </si>
  <si>
    <t>（二）教育经费支出</t>
  </si>
  <si>
    <t xml:space="preserve">   1.学前教育幼儿资助</t>
  </si>
  <si>
    <t>幼儿园学生数</t>
  </si>
  <si>
    <t xml:space="preserve">   2.城乡义务教育生均公用经费</t>
  </si>
  <si>
    <t xml:space="preserve">     小学</t>
  </si>
  <si>
    <t>小学学生数</t>
  </si>
  <si>
    <t xml:space="preserve">     初中</t>
  </si>
  <si>
    <t>初中学生数</t>
  </si>
  <si>
    <t xml:space="preserve">   3.义务教育阶段特殊教育学校和随班就读残疾学生生均公用经费</t>
  </si>
  <si>
    <t>特教学生数</t>
  </si>
  <si>
    <t xml:space="preserve">   4.家庭经济困难学生生活补助</t>
  </si>
  <si>
    <t xml:space="preserve">   5.普通高中学生资助</t>
  </si>
  <si>
    <t xml:space="preserve">     家庭经济困难学生国家助学金</t>
  </si>
  <si>
    <t>高中学生数</t>
  </si>
  <si>
    <t xml:space="preserve">     免除建档立卡等家庭经济困难学生学杂费</t>
  </si>
  <si>
    <t xml:space="preserve">   6.中职教育学生资助</t>
  </si>
  <si>
    <t>中职学生数</t>
  </si>
  <si>
    <t xml:space="preserve">     农村、涉农专业和家庭经济困难学生免学费</t>
  </si>
  <si>
    <t xml:space="preserve">   7.农村义务教育学生营养改善计划</t>
  </si>
  <si>
    <t>农村中小学学生数</t>
  </si>
  <si>
    <t>（三）文化支出</t>
  </si>
  <si>
    <t xml:space="preserve">   农村文化建设支出</t>
  </si>
  <si>
    <t>行政村个数</t>
  </si>
  <si>
    <t>（四）社会保障支出</t>
  </si>
  <si>
    <t xml:space="preserve">   1.城市居民最低生活保障</t>
  </si>
  <si>
    <t>城市低保人数</t>
  </si>
  <si>
    <t xml:space="preserve">   2.农村居民最低生活保障</t>
  </si>
  <si>
    <t>农村低保人数</t>
  </si>
  <si>
    <t xml:space="preserve">   3.城乡居民社会养老保险</t>
  </si>
  <si>
    <t>16-59岁人口数</t>
  </si>
  <si>
    <t>60岁以上人口数</t>
  </si>
  <si>
    <t xml:space="preserve">   4.孤儿基本生活保障</t>
  </si>
  <si>
    <t>孤儿人数</t>
  </si>
  <si>
    <t>（五）卫生健康支出</t>
  </si>
  <si>
    <t xml:space="preserve">   1.城乡居民基本医疗保险</t>
  </si>
  <si>
    <t>总人口</t>
  </si>
  <si>
    <t xml:space="preserve">   2.基本公共卫生服务</t>
  </si>
  <si>
    <t xml:space="preserve">   3.计划生育支出</t>
  </si>
  <si>
    <t xml:space="preserve">     农村部分计划生育生育家庭奖励扶助</t>
  </si>
  <si>
    <t xml:space="preserve">     全国计划生育特别扶助制度</t>
  </si>
  <si>
    <t xml:space="preserve">     国家免费孕前优生健康检查</t>
  </si>
  <si>
    <t>（六）村级支出</t>
  </si>
  <si>
    <t>（七）其他基本民生支出</t>
  </si>
  <si>
    <t xml:space="preserve">   1.农田水利建设支出、农村饮水安全工程、动物疫病防控、政策性农业保险补贴、农村厕所改造、农业生产发展和改善农村环境、选聘高校毕业生到村任职补助等农林水方面的支出</t>
  </si>
  <si>
    <t xml:space="preserve">   2.义务教育薄弱环节改造提升、农村公办学校校舍安全保障、学前教育建设等教育方面的支出</t>
  </si>
  <si>
    <t xml:space="preserve">   3.博物馆、纪念馆免费开放补助和公共美术馆、图书馆、文化馆（站）免费开放补助等文化方面的支出</t>
  </si>
  <si>
    <t xml:space="preserve">   4.优抚对象抚恤经费、义务兵优待金和退役安置支出、残疾人补贴、农村特困供养等社会保障方面的支出</t>
  </si>
  <si>
    <t xml:space="preserve">   5.基层医疗卫生机构运行、城乡医疗救助等医疗卫生方面的支出</t>
  </si>
  <si>
    <t xml:space="preserve">   6.科学普及等科学技术方面的支出</t>
  </si>
  <si>
    <t xml:space="preserve">   7.污染防治等环保方面的支出</t>
  </si>
  <si>
    <t xml:space="preserve">   8.廉租房、公共租赁住房和棚户区改造以及农村危房改   造等住房保障方面的支出</t>
  </si>
  <si>
    <t xml:space="preserve">   9.其他必要的基本建设支出和其他社会事业发展支出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</si>
</sst>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6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黑体"/>
      <family val="3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24"/>
      <name val="黑体"/>
      <family val="3"/>
    </font>
    <font>
      <sz val="18"/>
      <name val="黑体"/>
      <family val="3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b/>
      <sz val="14"/>
      <name val="宋体"/>
      <family val="0"/>
    </font>
    <font>
      <u val="single"/>
      <sz val="4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8DB4E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0" fillId="0" borderId="0">
      <alignment/>
      <protection/>
    </xf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9" fillId="0" borderId="10">
      <alignment horizontal="center" vertical="center"/>
      <protection/>
    </xf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>
      <alignment/>
      <protection/>
    </xf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0" borderId="0">
      <alignment vertical="center"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center"/>
      <protection/>
    </xf>
    <xf numFmtId="0" fontId="19" fillId="0" borderId="0">
      <alignment/>
      <protection/>
    </xf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</cellStyleXfs>
  <cellXfs count="131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center"/>
    </xf>
    <xf numFmtId="1" fontId="1" fillId="33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176" fontId="1" fillId="35" borderId="11" xfId="0" applyNumberFormat="1" applyFont="1" applyFill="1" applyBorder="1" applyAlignment="1" applyProtection="1">
      <alignment vertical="center"/>
      <protection locked="0"/>
    </xf>
    <xf numFmtId="0" fontId="1" fillId="35" borderId="11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distributed" vertical="center"/>
    </xf>
    <xf numFmtId="0" fontId="0" fillId="35" borderId="0" xfId="70" applyFont="1" applyFill="1" applyAlignment="1" applyProtection="1">
      <alignment vertical="center"/>
      <protection/>
    </xf>
    <xf numFmtId="0" fontId="59" fillId="38" borderId="0" xfId="70" applyFont="1" applyFill="1" applyAlignment="1" applyProtection="1">
      <alignment horizontal="left" vertical="center"/>
      <protection/>
    </xf>
    <xf numFmtId="0" fontId="2" fillId="35" borderId="0" xfId="0" applyFont="1" applyFill="1" applyAlignment="1">
      <alignment horizontal="center" vertical="center"/>
    </xf>
    <xf numFmtId="0" fontId="1" fillId="35" borderId="14" xfId="0" applyFont="1" applyFill="1" applyBorder="1" applyAlignment="1">
      <alignment horizontal="right" vertical="center"/>
    </xf>
    <xf numFmtId="0" fontId="0" fillId="39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176" fontId="1" fillId="35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>
      <alignment horizontal="center" vertical="center"/>
    </xf>
    <xf numFmtId="177" fontId="1" fillId="35" borderId="11" xfId="0" applyNumberFormat="1" applyFont="1" applyFill="1" applyBorder="1" applyAlignment="1" applyProtection="1">
      <alignment horizontal="left" vertical="center"/>
      <protection locked="0"/>
    </xf>
    <xf numFmtId="176" fontId="1" fillId="35" borderId="13" xfId="0" applyNumberFormat="1" applyFont="1" applyFill="1" applyBorder="1" applyAlignment="1" applyProtection="1">
      <alignment horizontal="left" vertical="center"/>
      <protection locked="0"/>
    </xf>
    <xf numFmtId="0" fontId="1" fillId="35" borderId="13" xfId="0" applyFont="1" applyFill="1" applyBorder="1" applyAlignment="1">
      <alignment vertical="center"/>
    </xf>
    <xf numFmtId="177" fontId="0" fillId="33" borderId="16" xfId="0" applyNumberFormat="1" applyFont="1" applyFill="1" applyBorder="1" applyAlignment="1" applyProtection="1">
      <alignment horizontal="center" vertical="center"/>
      <protection locked="0"/>
    </xf>
    <xf numFmtId="176" fontId="0" fillId="33" borderId="16" xfId="0" applyNumberFormat="1" applyFont="1" applyFill="1" applyBorder="1" applyAlignment="1" applyProtection="1">
      <alignment horizontal="center" vertical="center"/>
      <protection locked="0"/>
    </xf>
    <xf numFmtId="0" fontId="0" fillId="37" borderId="0" xfId="0" applyFont="1" applyFill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7" fillId="0" borderId="11" xfId="7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60" fillId="35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0" fontId="1" fillId="33" borderId="11" xfId="0" applyFont="1" applyFill="1" applyBorder="1" applyAlignment="1" applyProtection="1">
      <alignment horizontal="center" vertical="center"/>
      <protection locked="0"/>
    </xf>
    <xf numFmtId="1" fontId="1" fillId="33" borderId="11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vertical="center"/>
      <protection locked="0"/>
    </xf>
    <xf numFmtId="1" fontId="1" fillId="0" borderId="11" xfId="0" applyNumberFormat="1" applyFont="1" applyFill="1" applyBorder="1" applyAlignment="1" applyProtection="1">
      <alignment horizontal="left" vertical="center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3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1" fontId="61" fillId="35" borderId="11" xfId="0" applyNumberFormat="1" applyFont="1" applyFill="1" applyBorder="1" applyAlignment="1" applyProtection="1">
      <alignment horizontal="center" vertical="center"/>
      <protection locked="0"/>
    </xf>
    <xf numFmtId="0" fontId="61" fillId="35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1" fontId="1" fillId="0" borderId="15" xfId="0" applyNumberFormat="1" applyFont="1" applyFill="1" applyBorder="1" applyAlignment="1" applyProtection="1">
      <alignment horizontal="center" vertical="center"/>
      <protection locked="0"/>
    </xf>
    <xf numFmtId="1" fontId="1" fillId="0" borderId="13" xfId="0" applyNumberFormat="1" applyFont="1" applyFill="1" applyBorder="1" applyAlignment="1" applyProtection="1">
      <alignment horizontal="left" vertical="center"/>
      <protection locked="0"/>
    </xf>
    <xf numFmtId="1" fontId="1" fillId="35" borderId="11" xfId="0" applyNumberFormat="1" applyFont="1" applyFill="1" applyBorder="1" applyAlignment="1" applyProtection="1">
      <alignment vertical="center"/>
      <protection locked="0"/>
    </xf>
    <xf numFmtId="0" fontId="62" fillId="0" borderId="11" xfId="0" applyFont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39" borderId="0" xfId="0" applyFont="1" applyFill="1" applyAlignment="1" applyProtection="1">
      <alignment vertical="center"/>
      <protection locked="0"/>
    </xf>
    <xf numFmtId="0" fontId="0" fillId="35" borderId="0" xfId="0" applyFont="1" applyFill="1" applyAlignment="1">
      <alignment horizontal="right" vertical="center"/>
    </xf>
    <xf numFmtId="0" fontId="5" fillId="35" borderId="11" xfId="0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/>
    </xf>
    <xf numFmtId="177" fontId="1" fillId="35" borderId="13" xfId="0" applyNumberFormat="1" applyFont="1" applyFill="1" applyBorder="1" applyAlignment="1" applyProtection="1">
      <alignment horizontal="left" vertical="center"/>
      <protection locked="0"/>
    </xf>
    <xf numFmtId="0" fontId="7" fillId="35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1" fontId="1" fillId="35" borderId="11" xfId="0" applyNumberFormat="1" applyFont="1" applyFill="1" applyBorder="1" applyAlignment="1" applyProtection="1">
      <alignment horizontal="center" vertical="center"/>
      <protection locked="0"/>
    </xf>
    <xf numFmtId="0" fontId="1" fillId="35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11" xfId="0" applyNumberFormat="1" applyFont="1" applyFill="1" applyBorder="1" applyAlignment="1" applyProtection="1">
      <alignment horizontal="center" vertical="center"/>
      <protection locked="0"/>
    </xf>
    <xf numFmtId="0" fontId="63" fillId="35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0" fillId="35" borderId="11" xfId="0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36" borderId="11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_2007年安阳市北关区预算表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My Style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常规 10" xfId="67"/>
    <cellStyle name="40% - 强调文字颜色 6" xfId="68"/>
    <cellStyle name="60% - 强调文字颜色 6" xfId="69"/>
    <cellStyle name="常规 2" xfId="70"/>
    <cellStyle name="常规 3" xfId="71"/>
    <cellStyle name="常规 4" xfId="72"/>
    <cellStyle name="常规_2013年预算表格（新加公式3.15）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3" sqref="A3"/>
    </sheetView>
  </sheetViews>
  <sheetFormatPr defaultColWidth="9.00390625" defaultRowHeight="14.25"/>
  <cols>
    <col min="1" max="1" width="148.375" style="124" customWidth="1"/>
    <col min="2" max="2" width="9.00390625" style="124" hidden="1" customWidth="1"/>
    <col min="3" max="16384" width="9.00390625" style="124" customWidth="1"/>
  </cols>
  <sheetData>
    <row r="1" spans="1:2" ht="36.75" customHeight="1">
      <c r="A1" s="127" t="s">
        <v>0</v>
      </c>
      <c r="B1" s="124" t="s">
        <v>1</v>
      </c>
    </row>
    <row r="2" spans="1:2" ht="52.5" customHeight="1">
      <c r="A2" s="128"/>
      <c r="B2" s="124" t="s">
        <v>2</v>
      </c>
    </row>
    <row r="3" spans="1:2" ht="178.5" customHeight="1">
      <c r="A3" s="129" t="s">
        <v>3</v>
      </c>
      <c r="B3" s="124" t="s">
        <v>4</v>
      </c>
    </row>
    <row r="4" spans="1:2" ht="51.75" customHeight="1">
      <c r="A4" s="129" t="s">
        <v>0</v>
      </c>
      <c r="B4" s="124" t="s">
        <v>5</v>
      </c>
    </row>
    <row r="5" spans="1:2" ht="33" customHeight="1">
      <c r="A5" s="130"/>
      <c r="B5" s="124" t="s">
        <v>6</v>
      </c>
    </row>
    <row r="6" spans="1:2" ht="42" customHeight="1">
      <c r="A6" s="130"/>
      <c r="B6" s="124" t="s">
        <v>7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5" right="0.75" top="0.98" bottom="0.98" header="0.51" footer="0.51"/>
  <pageSetup errors="blank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showGridLines="0" showZeros="0" workbookViewId="0" topLeftCell="A1">
      <selection activeCell="A13" sqref="A13"/>
    </sheetView>
  </sheetViews>
  <sheetFormatPr defaultColWidth="9.00390625" defaultRowHeight="14.25"/>
  <cols>
    <col min="1" max="1" width="117.375" style="124" customWidth="1"/>
    <col min="2" max="16384" width="9.00390625" style="124" customWidth="1"/>
  </cols>
  <sheetData>
    <row r="1" ht="48.75" customHeight="1">
      <c r="A1" s="125" t="s">
        <v>8</v>
      </c>
    </row>
    <row r="2" s="122" customFormat="1" ht="27.75" customHeight="1">
      <c r="A2" s="126" t="s">
        <v>9</v>
      </c>
    </row>
    <row r="3" s="122" customFormat="1" ht="27.75" customHeight="1">
      <c r="A3" s="126" t="s">
        <v>10</v>
      </c>
    </row>
    <row r="4" s="122" customFormat="1" ht="27.75" customHeight="1">
      <c r="A4" s="126" t="s">
        <v>11</v>
      </c>
    </row>
    <row r="5" s="122" customFormat="1" ht="27.75" customHeight="1">
      <c r="A5" s="126" t="s">
        <v>12</v>
      </c>
    </row>
    <row r="6" s="122" customFormat="1" ht="27.75" customHeight="1">
      <c r="A6" s="126" t="s">
        <v>13</v>
      </c>
    </row>
    <row r="7" s="122" customFormat="1" ht="27.75" customHeight="1">
      <c r="A7" s="126" t="s">
        <v>14</v>
      </c>
    </row>
    <row r="8" s="122" customFormat="1" ht="27.75" customHeight="1">
      <c r="A8" s="126" t="s">
        <v>15</v>
      </c>
    </row>
    <row r="9" s="122" customFormat="1" ht="27.75" customHeight="1">
      <c r="A9" s="126" t="s">
        <v>16</v>
      </c>
    </row>
    <row r="10" s="122" customFormat="1" ht="27.75" customHeight="1">
      <c r="A10" s="126" t="s">
        <v>17</v>
      </c>
    </row>
    <row r="11" s="122" customFormat="1" ht="27.75" customHeight="1">
      <c r="A11" s="126" t="s">
        <v>18</v>
      </c>
    </row>
    <row r="12" s="122" customFormat="1" ht="27.75" customHeight="1">
      <c r="A12" s="126" t="s">
        <v>19</v>
      </c>
    </row>
    <row r="13" s="122" customFormat="1" ht="27.75" customHeight="1">
      <c r="A13" s="126" t="s">
        <v>20</v>
      </c>
    </row>
    <row r="14" s="122" customFormat="1" ht="27.75" customHeight="1">
      <c r="A14" s="126" t="s">
        <v>21</v>
      </c>
    </row>
    <row r="15" s="123" customFormat="1" ht="27.75" customHeight="1">
      <c r="A15" s="126" t="s">
        <v>22</v>
      </c>
    </row>
    <row r="16" ht="27.75" customHeight="1">
      <c r="A16" s="126" t="s">
        <v>23</v>
      </c>
    </row>
    <row r="17" ht="20.25">
      <c r="A17" s="126" t="s">
        <v>24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5" right="0.75" top="0.44" bottom="0.66" header="0.22" footer="0.51"/>
  <pageSetup errors="blank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zoomScale="93" zoomScaleNormal="93" workbookViewId="0" topLeftCell="A1">
      <pane ySplit="5" topLeftCell="A12" activePane="bottomLeft" state="frozen"/>
      <selection pane="bottomLeft" activeCell="B22" sqref="B22"/>
    </sheetView>
  </sheetViews>
  <sheetFormatPr defaultColWidth="9.00390625" defaultRowHeight="14.25"/>
  <cols>
    <col min="1" max="1" width="56.75390625" style="20" customWidth="1"/>
    <col min="2" max="4" width="30.625" style="20" customWidth="1"/>
    <col min="5" max="16384" width="9.00390625" style="20" customWidth="1"/>
  </cols>
  <sheetData>
    <row r="1" ht="18" customHeight="1">
      <c r="A1" s="22" t="s">
        <v>25</v>
      </c>
    </row>
    <row r="2" spans="1:4" s="22" customFormat="1" ht="20.25">
      <c r="A2" s="45" t="s">
        <v>26</v>
      </c>
      <c r="B2" s="45"/>
      <c r="C2" s="45"/>
      <c r="D2" s="45"/>
    </row>
    <row r="3" spans="1:4" ht="20.25" customHeight="1">
      <c r="A3" s="22"/>
      <c r="D3" s="46" t="s">
        <v>27</v>
      </c>
    </row>
    <row r="4" spans="1:4" ht="31.5" customHeight="1">
      <c r="A4" s="47" t="s">
        <v>28</v>
      </c>
      <c r="B4" s="48" t="s">
        <v>29</v>
      </c>
      <c r="C4" s="47" t="s">
        <v>30</v>
      </c>
      <c r="D4" s="47" t="s">
        <v>31</v>
      </c>
    </row>
    <row r="5" spans="1:4" ht="19.5" customHeight="1">
      <c r="A5" s="117" t="s">
        <v>32</v>
      </c>
      <c r="B5" s="11">
        <f>SUM(B6,B8:B11,B13:B23)</f>
        <v>9524</v>
      </c>
      <c r="C5" s="11">
        <f>SUM(C6,C8:C11,C13:C23)</f>
        <v>10600</v>
      </c>
      <c r="D5" s="11">
        <f>IF(B5=0,"",ROUND(C5/B5*100,1))</f>
        <v>111.3</v>
      </c>
    </row>
    <row r="6" spans="1:4" ht="19.5" customHeight="1">
      <c r="A6" s="117" t="s">
        <v>33</v>
      </c>
      <c r="B6" s="113">
        <v>1982</v>
      </c>
      <c r="C6" s="113">
        <v>4324</v>
      </c>
      <c r="D6" s="11">
        <f aca="true" t="shared" si="0" ref="D6:D32">IF(B6=0,"",ROUND(C6/B6*100,1))</f>
        <v>218.2</v>
      </c>
    </row>
    <row r="7" spans="1:4" ht="19.5" customHeight="1">
      <c r="A7" s="118" t="s">
        <v>34</v>
      </c>
      <c r="B7" s="113"/>
      <c r="C7" s="113"/>
      <c r="D7" s="11">
        <f t="shared" si="0"/>
      </c>
    </row>
    <row r="8" spans="1:4" ht="19.5" customHeight="1">
      <c r="A8" s="117" t="s">
        <v>35</v>
      </c>
      <c r="B8" s="113">
        <v>5234</v>
      </c>
      <c r="C8" s="113">
        <v>4400</v>
      </c>
      <c r="D8" s="11">
        <f t="shared" si="0"/>
        <v>84.1</v>
      </c>
    </row>
    <row r="9" spans="1:4" ht="19.5" customHeight="1">
      <c r="A9" s="117" t="s">
        <v>36</v>
      </c>
      <c r="B9" s="113"/>
      <c r="C9" s="113"/>
      <c r="D9" s="11">
        <f t="shared" si="0"/>
      </c>
    </row>
    <row r="10" spans="1:4" ht="19.5" customHeight="1">
      <c r="A10" s="117" t="s">
        <v>37</v>
      </c>
      <c r="B10" s="113">
        <v>275</v>
      </c>
      <c r="C10" s="113">
        <v>30</v>
      </c>
      <c r="D10" s="11">
        <f t="shared" si="0"/>
        <v>10.9</v>
      </c>
    </row>
    <row r="11" spans="1:4" ht="19.5" customHeight="1">
      <c r="A11" s="117" t="s">
        <v>38</v>
      </c>
      <c r="B11" s="113">
        <v>1717</v>
      </c>
      <c r="C11" s="113">
        <v>1400</v>
      </c>
      <c r="D11" s="11">
        <f t="shared" si="0"/>
        <v>81.5</v>
      </c>
    </row>
    <row r="12" spans="1:4" ht="19.5" customHeight="1">
      <c r="A12" s="118" t="s">
        <v>39</v>
      </c>
      <c r="B12" s="113"/>
      <c r="C12" s="113"/>
      <c r="D12" s="11">
        <f t="shared" si="0"/>
      </c>
    </row>
    <row r="13" spans="1:4" ht="19.5" customHeight="1">
      <c r="A13" s="117" t="s">
        <v>40</v>
      </c>
      <c r="B13" s="113">
        <v>97</v>
      </c>
      <c r="C13" s="113">
        <v>100</v>
      </c>
      <c r="D13" s="11">
        <f t="shared" si="0"/>
        <v>103.1</v>
      </c>
    </row>
    <row r="14" spans="1:4" ht="19.5" customHeight="1">
      <c r="A14" s="117" t="s">
        <v>41</v>
      </c>
      <c r="B14" s="113"/>
      <c r="C14" s="113"/>
      <c r="D14" s="11">
        <f t="shared" si="0"/>
      </c>
    </row>
    <row r="15" spans="1:4" ht="19.5" customHeight="1">
      <c r="A15" s="117" t="s">
        <v>42</v>
      </c>
      <c r="B15" s="113">
        <v>39</v>
      </c>
      <c r="C15" s="113">
        <v>45</v>
      </c>
      <c r="D15" s="11">
        <f t="shared" si="0"/>
        <v>115.4</v>
      </c>
    </row>
    <row r="16" spans="1:4" ht="19.5" customHeight="1">
      <c r="A16" s="117" t="s">
        <v>43</v>
      </c>
      <c r="B16" s="113">
        <v>42</v>
      </c>
      <c r="C16" s="113"/>
      <c r="D16" s="11">
        <f t="shared" si="0"/>
        <v>0</v>
      </c>
    </row>
    <row r="17" spans="1:4" ht="19.5" customHeight="1">
      <c r="A17" s="117" t="s">
        <v>44</v>
      </c>
      <c r="B17" s="113"/>
      <c r="C17" s="113"/>
      <c r="D17" s="11">
        <f t="shared" si="0"/>
      </c>
    </row>
    <row r="18" spans="1:4" ht="19.5" customHeight="1">
      <c r="A18" s="117" t="s">
        <v>45</v>
      </c>
      <c r="B18" s="113">
        <v>1</v>
      </c>
      <c r="C18" s="113">
        <v>1</v>
      </c>
      <c r="D18" s="11">
        <f t="shared" si="0"/>
        <v>100</v>
      </c>
    </row>
    <row r="19" spans="1:4" ht="19.5" customHeight="1">
      <c r="A19" s="117" t="s">
        <v>46</v>
      </c>
      <c r="B19" s="113">
        <v>137</v>
      </c>
      <c r="C19" s="113">
        <v>300</v>
      </c>
      <c r="D19" s="11">
        <f t="shared" si="0"/>
        <v>219</v>
      </c>
    </row>
    <row r="20" spans="1:4" ht="19.5" customHeight="1">
      <c r="A20" s="117" t="s">
        <v>47</v>
      </c>
      <c r="B20" s="113"/>
      <c r="C20" s="113"/>
      <c r="D20" s="11">
        <f t="shared" si="0"/>
      </c>
    </row>
    <row r="21" spans="1:4" ht="19.5" customHeight="1">
      <c r="A21" s="117" t="s">
        <v>48</v>
      </c>
      <c r="B21" s="113"/>
      <c r="C21" s="113"/>
      <c r="D21" s="11">
        <f t="shared" si="0"/>
      </c>
    </row>
    <row r="22" spans="1:4" ht="19.5" customHeight="1">
      <c r="A22" s="117" t="s">
        <v>49</v>
      </c>
      <c r="B22" s="113"/>
      <c r="C22" s="113"/>
      <c r="D22" s="11">
        <f t="shared" si="0"/>
      </c>
    </row>
    <row r="23" spans="1:4" ht="19.5" customHeight="1">
      <c r="A23" s="117" t="s">
        <v>50</v>
      </c>
      <c r="B23" s="113"/>
      <c r="C23" s="113"/>
      <c r="D23" s="11">
        <f t="shared" si="0"/>
      </c>
    </row>
    <row r="24" spans="1:4" ht="21" customHeight="1">
      <c r="A24" s="117" t="s">
        <v>51</v>
      </c>
      <c r="B24" s="11">
        <f>SUM(B25:B32)</f>
        <v>919</v>
      </c>
      <c r="C24" s="11">
        <f>SUM(C25:C32)</f>
        <v>400</v>
      </c>
      <c r="D24" s="11">
        <f t="shared" si="0"/>
        <v>43.5</v>
      </c>
    </row>
    <row r="25" spans="1:4" ht="19.5" customHeight="1">
      <c r="A25" s="117" t="s">
        <v>52</v>
      </c>
      <c r="B25" s="113"/>
      <c r="C25" s="113"/>
      <c r="D25" s="11">
        <f t="shared" si="0"/>
      </c>
    </row>
    <row r="26" spans="1:4" ht="19.5" customHeight="1">
      <c r="A26" s="117" t="s">
        <v>53</v>
      </c>
      <c r="B26" s="113"/>
      <c r="C26" s="113"/>
      <c r="D26" s="11">
        <f t="shared" si="0"/>
      </c>
    </row>
    <row r="27" spans="1:4" ht="19.5" customHeight="1">
      <c r="A27" s="117" t="s">
        <v>54</v>
      </c>
      <c r="B27" s="113"/>
      <c r="C27" s="113"/>
      <c r="D27" s="11">
        <f t="shared" si="0"/>
      </c>
    </row>
    <row r="28" spans="1:4" ht="19.5" customHeight="1">
      <c r="A28" s="117" t="s">
        <v>55</v>
      </c>
      <c r="B28" s="113"/>
      <c r="C28" s="113"/>
      <c r="D28" s="11">
        <f t="shared" si="0"/>
      </c>
    </row>
    <row r="29" spans="1:4" ht="19.5" customHeight="1">
      <c r="A29" s="117" t="s">
        <v>56</v>
      </c>
      <c r="B29" s="113"/>
      <c r="C29" s="113"/>
      <c r="D29" s="11">
        <f t="shared" si="0"/>
      </c>
    </row>
    <row r="30" spans="1:4" ht="19.5" customHeight="1">
      <c r="A30" s="117" t="s">
        <v>57</v>
      </c>
      <c r="B30" s="113"/>
      <c r="C30" s="113"/>
      <c r="D30" s="11">
        <f t="shared" si="0"/>
      </c>
    </row>
    <row r="31" spans="1:4" s="116" customFormat="1" ht="19.5" customHeight="1">
      <c r="A31" s="117" t="s">
        <v>58</v>
      </c>
      <c r="B31" s="113"/>
      <c r="C31" s="113"/>
      <c r="D31" s="11">
        <f t="shared" si="0"/>
      </c>
    </row>
    <row r="32" spans="1:4" s="116" customFormat="1" ht="19.5" customHeight="1">
      <c r="A32" s="117" t="s">
        <v>59</v>
      </c>
      <c r="B32" s="113">
        <v>919</v>
      </c>
      <c r="C32" s="113">
        <v>400</v>
      </c>
      <c r="D32" s="11">
        <f t="shared" si="0"/>
        <v>43.5</v>
      </c>
    </row>
    <row r="33" spans="1:4" s="116" customFormat="1" ht="19.5" customHeight="1">
      <c r="A33" s="117" t="s">
        <v>0</v>
      </c>
      <c r="B33" s="119"/>
      <c r="C33" s="119"/>
      <c r="D33" s="119"/>
    </row>
    <row r="34" spans="1:4" ht="19.5" customHeight="1">
      <c r="A34" s="117" t="s">
        <v>0</v>
      </c>
      <c r="B34" s="113"/>
      <c r="C34" s="113"/>
      <c r="D34" s="113"/>
    </row>
    <row r="35" spans="1:4" ht="19.5" customHeight="1">
      <c r="A35" s="120" t="s">
        <v>60</v>
      </c>
      <c r="B35" s="11">
        <f>SUM(B5,B24)</f>
        <v>10443</v>
      </c>
      <c r="C35" s="11">
        <f>SUM(C5,C24)</f>
        <v>11000</v>
      </c>
      <c r="D35" s="11">
        <f>IF(B35=0,"",ROUND(C35/B35*100,1))</f>
        <v>105.3</v>
      </c>
    </row>
    <row r="36" spans="1:4" ht="18.75" customHeight="1">
      <c r="A36" s="121" t="s">
        <v>0</v>
      </c>
      <c r="B36" s="121"/>
      <c r="C36" s="121"/>
      <c r="D36" s="121"/>
    </row>
    <row r="37" ht="19.5" customHeight="1"/>
    <row r="38" ht="19.5" customHeight="1"/>
    <row r="39" ht="19.5" customHeight="1"/>
    <row r="40" ht="19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36:D36"/>
  </mergeCells>
  <printOptions horizontalCentered="1"/>
  <pageMargins left="0.47" right="0.47" top="0.2" bottom="0.08" header="0" footer="0"/>
  <pageSetup errors="blank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78"/>
  <sheetViews>
    <sheetView workbookViewId="0" topLeftCell="A1">
      <selection activeCell="A797" sqref="A797"/>
    </sheetView>
  </sheetViews>
  <sheetFormatPr defaultColWidth="9.00390625" defaultRowHeight="14.25"/>
  <cols>
    <col min="1" max="1" width="41.75390625" style="18" customWidth="1"/>
    <col min="2" max="5" width="16.375" style="18" customWidth="1"/>
    <col min="6" max="6" width="15.25390625" style="18" customWidth="1"/>
    <col min="7" max="7" width="11.875" style="18" customWidth="1"/>
    <col min="8" max="8" width="16.25390625" style="18" customWidth="1"/>
    <col min="9" max="16384" width="9.00390625" style="18" customWidth="1"/>
  </cols>
  <sheetData>
    <row r="1" spans="1:5" ht="14.25">
      <c r="A1" s="24" t="s">
        <v>61</v>
      </c>
      <c r="E1" s="103" t="s">
        <v>0</v>
      </c>
    </row>
    <row r="2" spans="1:5" ht="20.25">
      <c r="A2" s="23" t="s">
        <v>62</v>
      </c>
      <c r="B2" s="23"/>
      <c r="C2" s="23"/>
      <c r="D2" s="23"/>
      <c r="E2" s="23"/>
    </row>
    <row r="3" ht="14.25">
      <c r="E3" s="103" t="s">
        <v>27</v>
      </c>
    </row>
    <row r="4" spans="1:5" ht="45.75" customHeight="1">
      <c r="A4" s="27" t="s">
        <v>63</v>
      </c>
      <c r="B4" s="104" t="s">
        <v>29</v>
      </c>
      <c r="C4" s="27" t="s">
        <v>30</v>
      </c>
      <c r="D4" s="104" t="s">
        <v>31</v>
      </c>
      <c r="E4" s="27" t="s">
        <v>64</v>
      </c>
    </row>
    <row r="5" spans="1:5" ht="14.25">
      <c r="A5" s="31" t="s">
        <v>65</v>
      </c>
      <c r="B5" s="105">
        <f>SUM(B6,B18,B27,B38,B50,B61,B72,B84,B93,B106,B116,B125,B136,B149,B156,B164,B170,B177,B184,B191,B198,B205,B213,B219,B225,B232,B247)</f>
        <v>1768.95</v>
      </c>
      <c r="C5" s="105">
        <f>SUM(C6,C18,C27,C38,C50,C61,C72,C84,C93,C106,C116,C125,C136,C149,C156,C164,C170,C177,C184,C191,C198,C205,C213,C219,C225,C232,C247)</f>
        <v>1980</v>
      </c>
      <c r="D5" s="11">
        <f aca="true" t="shared" si="0" ref="D5:D68">IF(B5=0,"",ROUND(C5/B5*100,1))</f>
        <v>111.9</v>
      </c>
      <c r="E5" s="31"/>
    </row>
    <row r="6" spans="1:5" ht="14.25">
      <c r="A6" s="53" t="s">
        <v>66</v>
      </c>
      <c r="B6" s="11">
        <f>SUM(B7:B17)</f>
        <v>0</v>
      </c>
      <c r="C6" s="11">
        <f>SUM(C7:C17)</f>
        <v>20</v>
      </c>
      <c r="D6" s="11">
        <f t="shared" si="0"/>
      </c>
      <c r="E6" s="31"/>
    </row>
    <row r="7" spans="1:5" ht="14.25">
      <c r="A7" s="53" t="s">
        <v>67</v>
      </c>
      <c r="B7" s="33"/>
      <c r="C7" s="33"/>
      <c r="D7" s="11">
        <f t="shared" si="0"/>
      </c>
      <c r="E7" s="31"/>
    </row>
    <row r="8" spans="1:5" ht="14.25">
      <c r="A8" s="53" t="s">
        <v>68</v>
      </c>
      <c r="B8" s="33"/>
      <c r="C8" s="33"/>
      <c r="D8" s="11">
        <f t="shared" si="0"/>
      </c>
      <c r="E8" s="31"/>
    </row>
    <row r="9" spans="1:5" ht="14.25">
      <c r="A9" s="55" t="s">
        <v>69</v>
      </c>
      <c r="B9" s="33"/>
      <c r="C9" s="33"/>
      <c r="D9" s="11">
        <f t="shared" si="0"/>
      </c>
      <c r="E9" s="31"/>
    </row>
    <row r="10" spans="1:5" ht="14.25">
      <c r="A10" s="55" t="s">
        <v>70</v>
      </c>
      <c r="B10" s="33"/>
      <c r="C10" s="33">
        <v>20</v>
      </c>
      <c r="D10" s="11">
        <f t="shared" si="0"/>
      </c>
      <c r="E10" s="31"/>
    </row>
    <row r="11" spans="1:5" ht="14.25">
      <c r="A11" s="55" t="s">
        <v>71</v>
      </c>
      <c r="B11" s="33"/>
      <c r="C11" s="33"/>
      <c r="D11" s="11">
        <f t="shared" si="0"/>
      </c>
      <c r="E11" s="31"/>
    </row>
    <row r="12" spans="1:5" ht="14.25">
      <c r="A12" s="31" t="s">
        <v>72</v>
      </c>
      <c r="B12" s="33"/>
      <c r="C12" s="33"/>
      <c r="D12" s="11">
        <f t="shared" si="0"/>
      </c>
      <c r="E12" s="31"/>
    </row>
    <row r="13" spans="1:5" ht="14.25">
      <c r="A13" s="31" t="s">
        <v>73</v>
      </c>
      <c r="B13" s="33"/>
      <c r="C13" s="33"/>
      <c r="D13" s="11">
        <f t="shared" si="0"/>
      </c>
      <c r="E13" s="31"/>
    </row>
    <row r="14" spans="1:5" ht="14.25">
      <c r="A14" s="31" t="s">
        <v>74</v>
      </c>
      <c r="B14" s="33"/>
      <c r="C14" s="33"/>
      <c r="D14" s="11">
        <f t="shared" si="0"/>
      </c>
      <c r="E14" s="31"/>
    </row>
    <row r="15" spans="1:5" ht="14.25">
      <c r="A15" s="31" t="s">
        <v>75</v>
      </c>
      <c r="B15" s="33"/>
      <c r="C15" s="33"/>
      <c r="D15" s="11">
        <f t="shared" si="0"/>
      </c>
      <c r="E15" s="31"/>
    </row>
    <row r="16" spans="1:5" ht="14.25">
      <c r="A16" s="31" t="s">
        <v>76</v>
      </c>
      <c r="B16" s="33"/>
      <c r="C16" s="33"/>
      <c r="D16" s="11">
        <f t="shared" si="0"/>
      </c>
      <c r="E16" s="31"/>
    </row>
    <row r="17" spans="1:5" ht="14.25">
      <c r="A17" s="31" t="s">
        <v>77</v>
      </c>
      <c r="B17" s="33"/>
      <c r="C17" s="33"/>
      <c r="D17" s="11">
        <f t="shared" si="0"/>
      </c>
      <c r="E17" s="31"/>
    </row>
    <row r="18" spans="1:5" ht="14.25">
      <c r="A18" s="53" t="s">
        <v>78</v>
      </c>
      <c r="B18" s="11">
        <f>SUM(B19:B26)</f>
        <v>0</v>
      </c>
      <c r="C18" s="11">
        <f>SUM(C19:C26)</f>
        <v>0</v>
      </c>
      <c r="D18" s="11">
        <f t="shared" si="0"/>
      </c>
      <c r="E18" s="31"/>
    </row>
    <row r="19" spans="1:5" ht="14.25">
      <c r="A19" s="53" t="s">
        <v>67</v>
      </c>
      <c r="B19" s="33"/>
      <c r="C19" s="33"/>
      <c r="D19" s="11">
        <f t="shared" si="0"/>
      </c>
      <c r="E19" s="31"/>
    </row>
    <row r="20" spans="1:5" ht="14.25">
      <c r="A20" s="53" t="s">
        <v>68</v>
      </c>
      <c r="B20" s="33"/>
      <c r="C20" s="33"/>
      <c r="D20" s="11">
        <f t="shared" si="0"/>
      </c>
      <c r="E20" s="31"/>
    </row>
    <row r="21" spans="1:5" ht="14.25">
      <c r="A21" s="55" t="s">
        <v>69</v>
      </c>
      <c r="B21" s="33"/>
      <c r="C21" s="33"/>
      <c r="D21" s="11">
        <f t="shared" si="0"/>
      </c>
      <c r="E21" s="31"/>
    </row>
    <row r="22" spans="1:5" ht="14.25">
      <c r="A22" s="55" t="s">
        <v>79</v>
      </c>
      <c r="B22" s="33"/>
      <c r="C22" s="33"/>
      <c r="D22" s="11">
        <f t="shared" si="0"/>
      </c>
      <c r="E22" s="31"/>
    </row>
    <row r="23" spans="1:5" ht="14.25">
      <c r="A23" s="55" t="s">
        <v>80</v>
      </c>
      <c r="B23" s="33"/>
      <c r="C23" s="33"/>
      <c r="D23" s="11">
        <f t="shared" si="0"/>
      </c>
      <c r="E23" s="31"/>
    </row>
    <row r="24" spans="1:5" ht="14.25">
      <c r="A24" s="55" t="s">
        <v>81</v>
      </c>
      <c r="B24" s="33"/>
      <c r="C24" s="33"/>
      <c r="D24" s="11">
        <f t="shared" si="0"/>
      </c>
      <c r="E24" s="31"/>
    </row>
    <row r="25" spans="1:5" ht="14.25">
      <c r="A25" s="55" t="s">
        <v>76</v>
      </c>
      <c r="B25" s="33"/>
      <c r="C25" s="33"/>
      <c r="D25" s="11">
        <f t="shared" si="0"/>
      </c>
      <c r="E25" s="31"/>
    </row>
    <row r="26" spans="1:5" ht="14.25">
      <c r="A26" s="55" t="s">
        <v>82</v>
      </c>
      <c r="B26" s="33"/>
      <c r="C26" s="33"/>
      <c r="D26" s="11">
        <f t="shared" si="0"/>
      </c>
      <c r="E26" s="31"/>
    </row>
    <row r="27" spans="1:5" ht="14.25">
      <c r="A27" s="53" t="s">
        <v>83</v>
      </c>
      <c r="B27" s="11">
        <f>SUM(B28:B37)</f>
        <v>1694</v>
      </c>
      <c r="C27" s="11">
        <f>SUM(C28:C37)</f>
        <v>1807</v>
      </c>
      <c r="D27" s="11">
        <f t="shared" si="0"/>
        <v>106.7</v>
      </c>
      <c r="E27" s="31"/>
    </row>
    <row r="28" spans="1:5" ht="14.25">
      <c r="A28" s="53" t="s">
        <v>67</v>
      </c>
      <c r="B28" s="33">
        <v>1574</v>
      </c>
      <c r="C28" s="33">
        <v>1657</v>
      </c>
      <c r="D28" s="11">
        <f t="shared" si="0"/>
        <v>105.3</v>
      </c>
      <c r="E28" s="31"/>
    </row>
    <row r="29" spans="1:5" ht="14.25">
      <c r="A29" s="53" t="s">
        <v>68</v>
      </c>
      <c r="B29" s="33">
        <v>100</v>
      </c>
      <c r="C29" s="33">
        <v>100</v>
      </c>
      <c r="D29" s="11">
        <f t="shared" si="0"/>
        <v>100</v>
      </c>
      <c r="E29" s="31"/>
    </row>
    <row r="30" spans="1:5" ht="14.25">
      <c r="A30" s="55" t="s">
        <v>69</v>
      </c>
      <c r="B30" s="33"/>
      <c r="C30" s="33"/>
      <c r="D30" s="11">
        <f t="shared" si="0"/>
      </c>
      <c r="E30" s="31"/>
    </row>
    <row r="31" spans="1:5" ht="14.25">
      <c r="A31" s="55" t="s">
        <v>84</v>
      </c>
      <c r="B31" s="33"/>
      <c r="C31" s="33"/>
      <c r="D31" s="11">
        <f t="shared" si="0"/>
      </c>
      <c r="E31" s="31"/>
    </row>
    <row r="32" spans="1:5" ht="14.25">
      <c r="A32" s="55" t="s">
        <v>85</v>
      </c>
      <c r="B32" s="33"/>
      <c r="C32" s="33"/>
      <c r="D32" s="11">
        <f t="shared" si="0"/>
      </c>
      <c r="E32" s="31"/>
    </row>
    <row r="33" spans="1:5" ht="14.25">
      <c r="A33" s="56" t="s">
        <v>86</v>
      </c>
      <c r="B33" s="33"/>
      <c r="C33" s="33"/>
      <c r="D33" s="11">
        <f t="shared" si="0"/>
      </c>
      <c r="E33" s="31"/>
    </row>
    <row r="34" spans="1:5" ht="14.25">
      <c r="A34" s="53" t="s">
        <v>87</v>
      </c>
      <c r="B34" s="33">
        <v>20</v>
      </c>
      <c r="C34" s="33">
        <v>50</v>
      </c>
      <c r="D34" s="11">
        <f t="shared" si="0"/>
        <v>250</v>
      </c>
      <c r="E34" s="31"/>
    </row>
    <row r="35" spans="1:5" ht="14.25">
      <c r="A35" s="55" t="s">
        <v>88</v>
      </c>
      <c r="B35" s="33"/>
      <c r="C35" s="33"/>
      <c r="D35" s="11">
        <f t="shared" si="0"/>
      </c>
      <c r="E35" s="31"/>
    </row>
    <row r="36" spans="1:5" ht="14.25">
      <c r="A36" s="55" t="s">
        <v>76</v>
      </c>
      <c r="B36" s="33"/>
      <c r="C36" s="33"/>
      <c r="D36" s="11">
        <f t="shared" si="0"/>
      </c>
      <c r="E36" s="31"/>
    </row>
    <row r="37" spans="1:5" ht="14.25">
      <c r="A37" s="55" t="s">
        <v>89</v>
      </c>
      <c r="B37" s="33"/>
      <c r="C37" s="33"/>
      <c r="D37" s="11">
        <f t="shared" si="0"/>
      </c>
      <c r="E37" s="31"/>
    </row>
    <row r="38" spans="1:5" ht="14.25">
      <c r="A38" s="53" t="s">
        <v>90</v>
      </c>
      <c r="B38" s="11">
        <f>SUM(B39:B49)</f>
        <v>0</v>
      </c>
      <c r="C38" s="11">
        <f>SUM(C39:C49)</f>
        <v>0</v>
      </c>
      <c r="D38" s="11">
        <f t="shared" si="0"/>
      </c>
      <c r="E38" s="31"/>
    </row>
    <row r="39" spans="1:5" ht="14.25">
      <c r="A39" s="53" t="s">
        <v>67</v>
      </c>
      <c r="B39" s="33"/>
      <c r="C39" s="33"/>
      <c r="D39" s="11">
        <f t="shared" si="0"/>
      </c>
      <c r="E39" s="31"/>
    </row>
    <row r="40" spans="1:5" ht="14.25">
      <c r="A40" s="53" t="s">
        <v>68</v>
      </c>
      <c r="B40" s="33"/>
      <c r="C40" s="33"/>
      <c r="D40" s="11">
        <f t="shared" si="0"/>
      </c>
      <c r="E40" s="31"/>
    </row>
    <row r="41" spans="1:5" ht="14.25">
      <c r="A41" s="55" t="s">
        <v>69</v>
      </c>
      <c r="B41" s="33"/>
      <c r="C41" s="33"/>
      <c r="D41" s="11">
        <f t="shared" si="0"/>
      </c>
      <c r="E41" s="31"/>
    </row>
    <row r="42" spans="1:5" ht="14.25">
      <c r="A42" s="55" t="s">
        <v>91</v>
      </c>
      <c r="B42" s="33"/>
      <c r="C42" s="33"/>
      <c r="D42" s="11">
        <f t="shared" si="0"/>
      </c>
      <c r="E42" s="31"/>
    </row>
    <row r="43" spans="1:5" ht="14.25">
      <c r="A43" s="55" t="s">
        <v>92</v>
      </c>
      <c r="B43" s="33"/>
      <c r="C43" s="33"/>
      <c r="D43" s="11">
        <f t="shared" si="0"/>
      </c>
      <c r="E43" s="31"/>
    </row>
    <row r="44" spans="1:5" ht="14.25">
      <c r="A44" s="53" t="s">
        <v>93</v>
      </c>
      <c r="B44" s="33"/>
      <c r="C44" s="33"/>
      <c r="D44" s="11">
        <f t="shared" si="0"/>
      </c>
      <c r="E44" s="31"/>
    </row>
    <row r="45" spans="1:5" ht="14.25">
      <c r="A45" s="53" t="s">
        <v>94</v>
      </c>
      <c r="B45" s="33"/>
      <c r="C45" s="33"/>
      <c r="D45" s="11">
        <f t="shared" si="0"/>
      </c>
      <c r="E45" s="31"/>
    </row>
    <row r="46" spans="1:5" ht="14.25">
      <c r="A46" s="53" t="s">
        <v>95</v>
      </c>
      <c r="B46" s="33"/>
      <c r="C46" s="33"/>
      <c r="D46" s="11">
        <f t="shared" si="0"/>
      </c>
      <c r="E46" s="31"/>
    </row>
    <row r="47" spans="1:5" ht="14.25">
      <c r="A47" s="53" t="s">
        <v>96</v>
      </c>
      <c r="B47" s="33"/>
      <c r="C47" s="33"/>
      <c r="D47" s="11">
        <f t="shared" si="0"/>
      </c>
      <c r="E47" s="31"/>
    </row>
    <row r="48" spans="1:5" ht="14.25">
      <c r="A48" s="53" t="s">
        <v>76</v>
      </c>
      <c r="B48" s="33"/>
      <c r="C48" s="33"/>
      <c r="D48" s="11">
        <f t="shared" si="0"/>
      </c>
      <c r="E48" s="31"/>
    </row>
    <row r="49" spans="1:5" ht="14.25">
      <c r="A49" s="55" t="s">
        <v>97</v>
      </c>
      <c r="B49" s="33"/>
      <c r="C49" s="33"/>
      <c r="D49" s="11">
        <f t="shared" si="0"/>
      </c>
      <c r="E49" s="31"/>
    </row>
    <row r="50" spans="1:5" ht="14.25">
      <c r="A50" s="55" t="s">
        <v>98</v>
      </c>
      <c r="B50" s="11">
        <f>SUM(B51:B60)</f>
        <v>0</v>
      </c>
      <c r="C50" s="11">
        <f>SUM(C51:C60)</f>
        <v>0</v>
      </c>
      <c r="D50" s="11">
        <f t="shared" si="0"/>
      </c>
      <c r="E50" s="31"/>
    </row>
    <row r="51" spans="1:5" ht="14.25">
      <c r="A51" s="55" t="s">
        <v>67</v>
      </c>
      <c r="B51" s="33"/>
      <c r="C51" s="33"/>
      <c r="D51" s="11">
        <f t="shared" si="0"/>
      </c>
      <c r="E51" s="31"/>
    </row>
    <row r="52" spans="1:5" ht="14.25">
      <c r="A52" s="31" t="s">
        <v>68</v>
      </c>
      <c r="B52" s="33"/>
      <c r="C52" s="33"/>
      <c r="D52" s="11">
        <f t="shared" si="0"/>
      </c>
      <c r="E52" s="31"/>
    </row>
    <row r="53" spans="1:5" ht="14.25">
      <c r="A53" s="53" t="s">
        <v>69</v>
      </c>
      <c r="B53" s="33"/>
      <c r="C53" s="33"/>
      <c r="D53" s="11">
        <f t="shared" si="0"/>
      </c>
      <c r="E53" s="31"/>
    </row>
    <row r="54" spans="1:5" ht="14.25">
      <c r="A54" s="53" t="s">
        <v>99</v>
      </c>
      <c r="B54" s="33"/>
      <c r="C54" s="33"/>
      <c r="D54" s="11">
        <f t="shared" si="0"/>
      </c>
      <c r="E54" s="31"/>
    </row>
    <row r="55" spans="1:5" ht="14.25">
      <c r="A55" s="53" t="s">
        <v>100</v>
      </c>
      <c r="B55" s="33"/>
      <c r="C55" s="33"/>
      <c r="D55" s="11">
        <f t="shared" si="0"/>
      </c>
      <c r="E55" s="31"/>
    </row>
    <row r="56" spans="1:5" ht="14.25">
      <c r="A56" s="55" t="s">
        <v>101</v>
      </c>
      <c r="B56" s="33"/>
      <c r="C56" s="33"/>
      <c r="D56" s="11">
        <f t="shared" si="0"/>
      </c>
      <c r="E56" s="31"/>
    </row>
    <row r="57" spans="1:5" ht="14.25">
      <c r="A57" s="55" t="s">
        <v>102</v>
      </c>
      <c r="B57" s="33"/>
      <c r="C57" s="33"/>
      <c r="D57" s="11">
        <f t="shared" si="0"/>
      </c>
      <c r="E57" s="31"/>
    </row>
    <row r="58" spans="1:5" ht="14.25">
      <c r="A58" s="55" t="s">
        <v>103</v>
      </c>
      <c r="B58" s="33"/>
      <c r="C58" s="33"/>
      <c r="D58" s="11">
        <f t="shared" si="0"/>
      </c>
      <c r="E58" s="31"/>
    </row>
    <row r="59" spans="1:5" ht="14.25">
      <c r="A59" s="53" t="s">
        <v>76</v>
      </c>
      <c r="B59" s="33"/>
      <c r="C59" s="33"/>
      <c r="D59" s="11">
        <f t="shared" si="0"/>
      </c>
      <c r="E59" s="31"/>
    </row>
    <row r="60" spans="1:5" ht="14.25">
      <c r="A60" s="55" t="s">
        <v>104</v>
      </c>
      <c r="B60" s="33"/>
      <c r="C60" s="33"/>
      <c r="D60" s="11">
        <f t="shared" si="0"/>
      </c>
      <c r="E60" s="31"/>
    </row>
    <row r="61" spans="1:5" ht="14.25">
      <c r="A61" s="56" t="s">
        <v>105</v>
      </c>
      <c r="B61" s="11">
        <f>SUM(B62:B71)</f>
        <v>0</v>
      </c>
      <c r="C61" s="11">
        <f>SUM(C62:C71)</f>
        <v>0</v>
      </c>
      <c r="D61" s="11">
        <f t="shared" si="0"/>
      </c>
      <c r="E61" s="31"/>
    </row>
    <row r="62" spans="1:5" ht="14.25">
      <c r="A62" s="55" t="s">
        <v>67</v>
      </c>
      <c r="B62" s="33"/>
      <c r="C62" s="33"/>
      <c r="D62" s="11">
        <f t="shared" si="0"/>
      </c>
      <c r="E62" s="31"/>
    </row>
    <row r="63" spans="1:5" ht="14.25">
      <c r="A63" s="31" t="s">
        <v>68</v>
      </c>
      <c r="B63" s="33"/>
      <c r="C63" s="33"/>
      <c r="D63" s="11">
        <f t="shared" si="0"/>
      </c>
      <c r="E63" s="31"/>
    </row>
    <row r="64" spans="1:5" ht="14.25">
      <c r="A64" s="31" t="s">
        <v>69</v>
      </c>
      <c r="B64" s="33"/>
      <c r="C64" s="33"/>
      <c r="D64" s="11">
        <f t="shared" si="0"/>
      </c>
      <c r="E64" s="31"/>
    </row>
    <row r="65" spans="1:5" ht="14.25">
      <c r="A65" s="31" t="s">
        <v>106</v>
      </c>
      <c r="B65" s="33"/>
      <c r="C65" s="33"/>
      <c r="D65" s="11">
        <f t="shared" si="0"/>
      </c>
      <c r="E65" s="31"/>
    </row>
    <row r="66" spans="1:5" ht="14.25">
      <c r="A66" s="31" t="s">
        <v>107</v>
      </c>
      <c r="B66" s="33"/>
      <c r="C66" s="33"/>
      <c r="D66" s="11">
        <f t="shared" si="0"/>
      </c>
      <c r="E66" s="31"/>
    </row>
    <row r="67" spans="1:5" ht="14.25">
      <c r="A67" s="31" t="s">
        <v>108</v>
      </c>
      <c r="B67" s="33"/>
      <c r="C67" s="33"/>
      <c r="D67" s="11">
        <f t="shared" si="0"/>
      </c>
      <c r="E67" s="31"/>
    </row>
    <row r="68" spans="1:5" ht="14.25">
      <c r="A68" s="53" t="s">
        <v>109</v>
      </c>
      <c r="B68" s="33"/>
      <c r="C68" s="33"/>
      <c r="D68" s="11">
        <f t="shared" si="0"/>
      </c>
      <c r="E68" s="31"/>
    </row>
    <row r="69" spans="1:5" ht="14.25">
      <c r="A69" s="55" t="s">
        <v>110</v>
      </c>
      <c r="B69" s="33"/>
      <c r="C69" s="33"/>
      <c r="D69" s="11">
        <f aca="true" t="shared" si="1" ref="D69:D132">IF(B69=0,"",ROUND(C69/B69*100,1))</f>
      </c>
      <c r="E69" s="31"/>
    </row>
    <row r="70" spans="1:5" ht="14.25">
      <c r="A70" s="55" t="s">
        <v>76</v>
      </c>
      <c r="B70" s="33"/>
      <c r="C70" s="33"/>
      <c r="D70" s="11">
        <f t="shared" si="1"/>
      </c>
      <c r="E70" s="31"/>
    </row>
    <row r="71" spans="1:5" ht="14.25">
      <c r="A71" s="55" t="s">
        <v>111</v>
      </c>
      <c r="B71" s="33"/>
      <c r="C71" s="33"/>
      <c r="D71" s="11">
        <f t="shared" si="1"/>
      </c>
      <c r="E71" s="31"/>
    </row>
    <row r="72" spans="1:5" ht="14.25">
      <c r="A72" s="53" t="s">
        <v>112</v>
      </c>
      <c r="B72" s="11">
        <f>SUM(B73:B83)</f>
        <v>0</v>
      </c>
      <c r="C72" s="11">
        <f>SUM(C73:C83)</f>
        <v>10</v>
      </c>
      <c r="D72" s="11">
        <f t="shared" si="1"/>
      </c>
      <c r="E72" s="31"/>
    </row>
    <row r="73" spans="1:5" ht="14.25">
      <c r="A73" s="53" t="s">
        <v>67</v>
      </c>
      <c r="B73" s="33"/>
      <c r="C73" s="33"/>
      <c r="D73" s="11">
        <f t="shared" si="1"/>
      </c>
      <c r="E73" s="31"/>
    </row>
    <row r="74" spans="1:5" ht="14.25">
      <c r="A74" s="53" t="s">
        <v>68</v>
      </c>
      <c r="B74" s="33"/>
      <c r="C74" s="33"/>
      <c r="D74" s="11">
        <f t="shared" si="1"/>
      </c>
      <c r="E74" s="31"/>
    </row>
    <row r="75" spans="1:5" ht="14.25">
      <c r="A75" s="55" t="s">
        <v>69</v>
      </c>
      <c r="B75" s="33"/>
      <c r="C75" s="33"/>
      <c r="D75" s="11">
        <f t="shared" si="1"/>
      </c>
      <c r="E75" s="31"/>
    </row>
    <row r="76" spans="1:5" ht="14.25">
      <c r="A76" s="55" t="s">
        <v>113</v>
      </c>
      <c r="B76" s="33"/>
      <c r="C76" s="33"/>
      <c r="D76" s="11">
        <f t="shared" si="1"/>
      </c>
      <c r="E76" s="31"/>
    </row>
    <row r="77" spans="1:5" ht="14.25">
      <c r="A77" s="55" t="s">
        <v>114</v>
      </c>
      <c r="B77" s="33"/>
      <c r="C77" s="33"/>
      <c r="D77" s="11">
        <f t="shared" si="1"/>
      </c>
      <c r="E77" s="31"/>
    </row>
    <row r="78" spans="1:5" ht="14.25">
      <c r="A78" s="31" t="s">
        <v>115</v>
      </c>
      <c r="B78" s="33"/>
      <c r="C78" s="33"/>
      <c r="D78" s="11">
        <f t="shared" si="1"/>
      </c>
      <c r="E78" s="31"/>
    </row>
    <row r="79" spans="1:5" ht="14.25">
      <c r="A79" s="53" t="s">
        <v>116</v>
      </c>
      <c r="B79" s="33"/>
      <c r="C79" s="33"/>
      <c r="D79" s="11">
        <f t="shared" si="1"/>
      </c>
      <c r="E79" s="31"/>
    </row>
    <row r="80" spans="1:5" ht="14.25">
      <c r="A80" s="53" t="s">
        <v>117</v>
      </c>
      <c r="B80" s="33"/>
      <c r="C80" s="33">
        <v>10</v>
      </c>
      <c r="D80" s="11">
        <f t="shared" si="1"/>
      </c>
      <c r="E80" s="31"/>
    </row>
    <row r="81" spans="1:5" ht="14.25">
      <c r="A81" s="53" t="s">
        <v>109</v>
      </c>
      <c r="B81" s="33"/>
      <c r="C81" s="33"/>
      <c r="D81" s="11">
        <f t="shared" si="1"/>
      </c>
      <c r="E81" s="31"/>
    </row>
    <row r="82" spans="1:5" ht="14.25">
      <c r="A82" s="55" t="s">
        <v>76</v>
      </c>
      <c r="B82" s="33"/>
      <c r="C82" s="33"/>
      <c r="D82" s="11">
        <f t="shared" si="1"/>
      </c>
      <c r="E82" s="31"/>
    </row>
    <row r="83" spans="1:5" ht="14.25">
      <c r="A83" s="55" t="s">
        <v>118</v>
      </c>
      <c r="B83" s="33"/>
      <c r="C83" s="33"/>
      <c r="D83" s="11">
        <f t="shared" si="1"/>
      </c>
      <c r="E83" s="31"/>
    </row>
    <row r="84" spans="1:5" ht="14.25">
      <c r="A84" s="55" t="s">
        <v>119</v>
      </c>
      <c r="B84" s="11">
        <f>SUM(B85:B92)</f>
        <v>0</v>
      </c>
      <c r="C84" s="11">
        <f>SUM(C85:C92)</f>
        <v>0</v>
      </c>
      <c r="D84" s="11">
        <f t="shared" si="1"/>
      </c>
      <c r="E84" s="31"/>
    </row>
    <row r="85" spans="1:5" ht="14.25">
      <c r="A85" s="53" t="s">
        <v>67</v>
      </c>
      <c r="B85" s="33"/>
      <c r="C85" s="33"/>
      <c r="D85" s="11">
        <f t="shared" si="1"/>
      </c>
      <c r="E85" s="31"/>
    </row>
    <row r="86" spans="1:5" ht="14.25">
      <c r="A86" s="53" t="s">
        <v>68</v>
      </c>
      <c r="B86" s="33"/>
      <c r="C86" s="33"/>
      <c r="D86" s="11">
        <f t="shared" si="1"/>
      </c>
      <c r="E86" s="31"/>
    </row>
    <row r="87" spans="1:5" ht="14.25">
      <c r="A87" s="53" t="s">
        <v>69</v>
      </c>
      <c r="B87" s="33"/>
      <c r="C87" s="33"/>
      <c r="D87" s="11">
        <f t="shared" si="1"/>
      </c>
      <c r="E87" s="31"/>
    </row>
    <row r="88" spans="1:5" ht="14.25">
      <c r="A88" s="106" t="s">
        <v>120</v>
      </c>
      <c r="B88" s="33"/>
      <c r="C88" s="33"/>
      <c r="D88" s="11">
        <f t="shared" si="1"/>
      </c>
      <c r="E88" s="31"/>
    </row>
    <row r="89" spans="1:5" ht="14.25">
      <c r="A89" s="55" t="s">
        <v>121</v>
      </c>
      <c r="B89" s="33"/>
      <c r="C89" s="33"/>
      <c r="D89" s="11">
        <f t="shared" si="1"/>
      </c>
      <c r="E89" s="31"/>
    </row>
    <row r="90" spans="1:5" ht="14.25">
      <c r="A90" s="55" t="s">
        <v>109</v>
      </c>
      <c r="B90" s="33"/>
      <c r="C90" s="33"/>
      <c r="D90" s="11">
        <f t="shared" si="1"/>
      </c>
      <c r="E90" s="31"/>
    </row>
    <row r="91" spans="1:5" ht="14.25">
      <c r="A91" s="55" t="s">
        <v>76</v>
      </c>
      <c r="B91" s="33"/>
      <c r="C91" s="33"/>
      <c r="D91" s="11">
        <f t="shared" si="1"/>
      </c>
      <c r="E91" s="31"/>
    </row>
    <row r="92" spans="1:5" ht="14.25">
      <c r="A92" s="31" t="s">
        <v>122</v>
      </c>
      <c r="B92" s="33"/>
      <c r="C92" s="33"/>
      <c r="D92" s="11">
        <f t="shared" si="1"/>
      </c>
      <c r="E92" s="31"/>
    </row>
    <row r="93" spans="1:5" ht="14.25">
      <c r="A93" s="53" t="s">
        <v>123</v>
      </c>
      <c r="B93" s="11">
        <f>SUM(B94:B105)</f>
        <v>0</v>
      </c>
      <c r="C93" s="11">
        <f>SUM(C94:C105)</f>
        <v>0</v>
      </c>
      <c r="D93" s="11">
        <f t="shared" si="1"/>
      </c>
      <c r="E93" s="31"/>
    </row>
    <row r="94" spans="1:5" ht="14.25">
      <c r="A94" s="53" t="s">
        <v>67</v>
      </c>
      <c r="B94" s="33"/>
      <c r="C94" s="33"/>
      <c r="D94" s="11">
        <f t="shared" si="1"/>
      </c>
      <c r="E94" s="31"/>
    </row>
    <row r="95" spans="1:5" ht="14.25">
      <c r="A95" s="55" t="s">
        <v>68</v>
      </c>
      <c r="B95" s="33"/>
      <c r="C95" s="33"/>
      <c r="D95" s="11">
        <f t="shared" si="1"/>
      </c>
      <c r="E95" s="31"/>
    </row>
    <row r="96" spans="1:5" ht="14.25">
      <c r="A96" s="55" t="s">
        <v>69</v>
      </c>
      <c r="B96" s="33"/>
      <c r="C96" s="33"/>
      <c r="D96" s="11">
        <f t="shared" si="1"/>
      </c>
      <c r="E96" s="31"/>
    </row>
    <row r="97" spans="1:5" ht="14.25">
      <c r="A97" s="53" t="s">
        <v>124</v>
      </c>
      <c r="B97" s="33"/>
      <c r="C97" s="33"/>
      <c r="D97" s="11">
        <f t="shared" si="1"/>
      </c>
      <c r="E97" s="31"/>
    </row>
    <row r="98" spans="1:5" ht="14.25">
      <c r="A98" s="53" t="s">
        <v>125</v>
      </c>
      <c r="B98" s="33"/>
      <c r="C98" s="33"/>
      <c r="D98" s="11">
        <f t="shared" si="1"/>
      </c>
      <c r="E98" s="31"/>
    </row>
    <row r="99" spans="1:5" ht="14.25">
      <c r="A99" s="53" t="s">
        <v>109</v>
      </c>
      <c r="B99" s="33"/>
      <c r="C99" s="33"/>
      <c r="D99" s="11">
        <f t="shared" si="1"/>
      </c>
      <c r="E99" s="31"/>
    </row>
    <row r="100" spans="1:5" ht="14.25">
      <c r="A100" s="53" t="s">
        <v>126</v>
      </c>
      <c r="B100" s="33"/>
      <c r="C100" s="33"/>
      <c r="D100" s="11">
        <f t="shared" si="1"/>
      </c>
      <c r="E100" s="31"/>
    </row>
    <row r="101" spans="1:5" ht="14.25">
      <c r="A101" s="53" t="s">
        <v>127</v>
      </c>
      <c r="B101" s="33"/>
      <c r="C101" s="33"/>
      <c r="D101" s="11">
        <f t="shared" si="1"/>
      </c>
      <c r="E101" s="31"/>
    </row>
    <row r="102" spans="1:5" ht="14.25">
      <c r="A102" s="53" t="s">
        <v>128</v>
      </c>
      <c r="B102" s="33"/>
      <c r="C102" s="33"/>
      <c r="D102" s="11">
        <f t="shared" si="1"/>
      </c>
      <c r="E102" s="31"/>
    </row>
    <row r="103" spans="1:5" ht="14.25">
      <c r="A103" s="53" t="s">
        <v>129</v>
      </c>
      <c r="B103" s="33"/>
      <c r="C103" s="33"/>
      <c r="D103" s="11">
        <f t="shared" si="1"/>
      </c>
      <c r="E103" s="31"/>
    </row>
    <row r="104" spans="1:5" ht="14.25">
      <c r="A104" s="55" t="s">
        <v>76</v>
      </c>
      <c r="B104" s="33"/>
      <c r="C104" s="33"/>
      <c r="D104" s="11">
        <f t="shared" si="1"/>
      </c>
      <c r="E104" s="31"/>
    </row>
    <row r="105" spans="1:5" ht="14.25">
      <c r="A105" s="55" t="s">
        <v>130</v>
      </c>
      <c r="B105" s="33"/>
      <c r="C105" s="33"/>
      <c r="D105" s="11">
        <f t="shared" si="1"/>
      </c>
      <c r="E105" s="31"/>
    </row>
    <row r="106" spans="1:5" ht="14.25">
      <c r="A106" s="55" t="s">
        <v>131</v>
      </c>
      <c r="B106" s="11">
        <f>SUM(B107:B115)</f>
        <v>0</v>
      </c>
      <c r="C106" s="11">
        <f>SUM(C107:C115)</f>
        <v>0</v>
      </c>
      <c r="D106" s="11">
        <f t="shared" si="1"/>
      </c>
      <c r="E106" s="31"/>
    </row>
    <row r="107" spans="1:5" ht="14.25">
      <c r="A107" s="55" t="s">
        <v>67</v>
      </c>
      <c r="B107" s="33"/>
      <c r="C107" s="33"/>
      <c r="D107" s="11">
        <f t="shared" si="1"/>
      </c>
      <c r="E107" s="31"/>
    </row>
    <row r="108" spans="1:5" ht="14.25">
      <c r="A108" s="53" t="s">
        <v>68</v>
      </c>
      <c r="B108" s="33"/>
      <c r="C108" s="33"/>
      <c r="D108" s="11">
        <f t="shared" si="1"/>
      </c>
      <c r="E108" s="31"/>
    </row>
    <row r="109" spans="1:5" ht="14.25">
      <c r="A109" s="53" t="s">
        <v>69</v>
      </c>
      <c r="B109" s="33"/>
      <c r="C109" s="33"/>
      <c r="D109" s="11">
        <f t="shared" si="1"/>
      </c>
      <c r="E109" s="31"/>
    </row>
    <row r="110" spans="1:5" ht="14.25">
      <c r="A110" s="53" t="s">
        <v>132</v>
      </c>
      <c r="B110" s="33"/>
      <c r="C110" s="33"/>
      <c r="D110" s="11">
        <f t="shared" si="1"/>
      </c>
      <c r="E110" s="31"/>
    </row>
    <row r="111" spans="1:5" ht="14.25">
      <c r="A111" s="55" t="s">
        <v>133</v>
      </c>
      <c r="B111" s="33"/>
      <c r="C111" s="33"/>
      <c r="D111" s="11">
        <f t="shared" si="1"/>
      </c>
      <c r="E111" s="31"/>
    </row>
    <row r="112" spans="1:5" ht="14.25">
      <c r="A112" s="55" t="s">
        <v>134</v>
      </c>
      <c r="B112" s="33"/>
      <c r="C112" s="33"/>
      <c r="D112" s="11">
        <f t="shared" si="1"/>
      </c>
      <c r="E112" s="31"/>
    </row>
    <row r="113" spans="1:5" ht="14.25">
      <c r="A113" s="53" t="s">
        <v>135</v>
      </c>
      <c r="B113" s="33"/>
      <c r="C113" s="33"/>
      <c r="D113" s="11">
        <f t="shared" si="1"/>
      </c>
      <c r="E113" s="31"/>
    </row>
    <row r="114" spans="1:5" ht="14.25">
      <c r="A114" s="106" t="s">
        <v>76</v>
      </c>
      <c r="B114" s="33"/>
      <c r="C114" s="33"/>
      <c r="D114" s="11">
        <f t="shared" si="1"/>
      </c>
      <c r="E114" s="31"/>
    </row>
    <row r="115" spans="1:5" ht="14.25">
      <c r="A115" s="55" t="s">
        <v>136</v>
      </c>
      <c r="B115" s="33"/>
      <c r="C115" s="33"/>
      <c r="D115" s="11">
        <f t="shared" si="1"/>
      </c>
      <c r="E115" s="31"/>
    </row>
    <row r="116" spans="1:5" ht="14.25">
      <c r="A116" s="57" t="s">
        <v>137</v>
      </c>
      <c r="B116" s="11">
        <f>SUM(B117:B124)</f>
        <v>11.85</v>
      </c>
      <c r="C116" s="11">
        <f>SUM(C117:C124)</f>
        <v>13</v>
      </c>
      <c r="D116" s="11">
        <f t="shared" si="1"/>
        <v>109.7</v>
      </c>
      <c r="E116" s="31"/>
    </row>
    <row r="117" spans="1:5" ht="14.25">
      <c r="A117" s="53" t="s">
        <v>67</v>
      </c>
      <c r="B117" s="33"/>
      <c r="C117" s="33"/>
      <c r="D117" s="11">
        <f t="shared" si="1"/>
      </c>
      <c r="E117" s="31"/>
    </row>
    <row r="118" spans="1:5" ht="14.25">
      <c r="A118" s="53" t="s">
        <v>68</v>
      </c>
      <c r="B118" s="33">
        <v>9</v>
      </c>
      <c r="C118" s="33">
        <v>10</v>
      </c>
      <c r="D118" s="11">
        <f t="shared" si="1"/>
        <v>111.1</v>
      </c>
      <c r="E118" s="31"/>
    </row>
    <row r="119" spans="1:5" ht="14.25">
      <c r="A119" s="53" t="s">
        <v>69</v>
      </c>
      <c r="B119" s="33"/>
      <c r="C119" s="33"/>
      <c r="D119" s="11">
        <f t="shared" si="1"/>
      </c>
      <c r="E119" s="31"/>
    </row>
    <row r="120" spans="1:5" ht="14.25">
      <c r="A120" s="55" t="s">
        <v>138</v>
      </c>
      <c r="B120" s="33"/>
      <c r="C120" s="33"/>
      <c r="D120" s="11">
        <f t="shared" si="1"/>
      </c>
      <c r="E120" s="31"/>
    </row>
    <row r="121" spans="1:5" ht="14.25">
      <c r="A121" s="55" t="s">
        <v>139</v>
      </c>
      <c r="B121" s="33"/>
      <c r="C121" s="33"/>
      <c r="D121" s="11">
        <f t="shared" si="1"/>
      </c>
      <c r="E121" s="31"/>
    </row>
    <row r="122" spans="1:5" ht="14.25">
      <c r="A122" s="55" t="s">
        <v>140</v>
      </c>
      <c r="B122" s="33"/>
      <c r="C122" s="33"/>
      <c r="D122" s="11">
        <f t="shared" si="1"/>
      </c>
      <c r="E122" s="31"/>
    </row>
    <row r="123" spans="1:5" ht="14.25">
      <c r="A123" s="53" t="s">
        <v>76</v>
      </c>
      <c r="B123" s="33"/>
      <c r="C123" s="33"/>
      <c r="D123" s="11">
        <f t="shared" si="1"/>
      </c>
      <c r="E123" s="31"/>
    </row>
    <row r="124" spans="1:5" ht="14.25">
      <c r="A124" s="53" t="s">
        <v>141</v>
      </c>
      <c r="B124" s="33">
        <v>2.85</v>
      </c>
      <c r="C124" s="33">
        <v>3</v>
      </c>
      <c r="D124" s="11">
        <f t="shared" si="1"/>
        <v>105.3</v>
      </c>
      <c r="E124" s="31"/>
    </row>
    <row r="125" spans="1:5" ht="14.25">
      <c r="A125" s="31" t="s">
        <v>142</v>
      </c>
      <c r="B125" s="11">
        <f>SUM(B126:B135)</f>
        <v>0</v>
      </c>
      <c r="C125" s="11">
        <f>SUM(C126:C135)</f>
        <v>0</v>
      </c>
      <c r="D125" s="11">
        <f t="shared" si="1"/>
      </c>
      <c r="E125" s="31"/>
    </row>
    <row r="126" spans="1:5" ht="14.25">
      <c r="A126" s="53" t="s">
        <v>67</v>
      </c>
      <c r="B126" s="33"/>
      <c r="C126" s="33"/>
      <c r="D126" s="11">
        <f t="shared" si="1"/>
      </c>
      <c r="E126" s="31"/>
    </row>
    <row r="127" spans="1:5" ht="14.25">
      <c r="A127" s="53" t="s">
        <v>68</v>
      </c>
      <c r="B127" s="33"/>
      <c r="C127" s="33"/>
      <c r="D127" s="11">
        <f t="shared" si="1"/>
      </c>
      <c r="E127" s="31"/>
    </row>
    <row r="128" spans="1:5" ht="14.25">
      <c r="A128" s="53" t="s">
        <v>69</v>
      </c>
      <c r="B128" s="33"/>
      <c r="C128" s="33"/>
      <c r="D128" s="11">
        <f t="shared" si="1"/>
      </c>
      <c r="E128" s="31"/>
    </row>
    <row r="129" spans="1:5" ht="14.25">
      <c r="A129" s="55" t="s">
        <v>143</v>
      </c>
      <c r="B129" s="33"/>
      <c r="C129" s="33"/>
      <c r="D129" s="11">
        <f t="shared" si="1"/>
      </c>
      <c r="E129" s="31"/>
    </row>
    <row r="130" spans="1:5" ht="14.25">
      <c r="A130" s="55" t="s">
        <v>144</v>
      </c>
      <c r="B130" s="33"/>
      <c r="C130" s="33"/>
      <c r="D130" s="11">
        <f t="shared" si="1"/>
      </c>
      <c r="E130" s="31"/>
    </row>
    <row r="131" spans="1:5" ht="14.25">
      <c r="A131" s="55" t="s">
        <v>145</v>
      </c>
      <c r="B131" s="33"/>
      <c r="C131" s="33"/>
      <c r="D131" s="11">
        <f t="shared" si="1"/>
      </c>
      <c r="E131" s="31"/>
    </row>
    <row r="132" spans="1:5" ht="14.25">
      <c r="A132" s="53" t="s">
        <v>146</v>
      </c>
      <c r="B132" s="33"/>
      <c r="C132" s="33"/>
      <c r="D132" s="11">
        <f t="shared" si="1"/>
      </c>
      <c r="E132" s="31"/>
    </row>
    <row r="133" spans="1:5" ht="14.25">
      <c r="A133" s="53" t="s">
        <v>147</v>
      </c>
      <c r="B133" s="33"/>
      <c r="C133" s="33"/>
      <c r="D133" s="11">
        <f aca="true" t="shared" si="2" ref="D133:D196">IF(B133=0,"",ROUND(C133/B133*100,1))</f>
      </c>
      <c r="E133" s="31"/>
    </row>
    <row r="134" spans="1:5" ht="14.25">
      <c r="A134" s="53" t="s">
        <v>76</v>
      </c>
      <c r="B134" s="33"/>
      <c r="C134" s="33"/>
      <c r="D134" s="11">
        <f t="shared" si="2"/>
      </c>
      <c r="E134" s="31"/>
    </row>
    <row r="135" spans="1:5" ht="14.25">
      <c r="A135" s="55" t="s">
        <v>148</v>
      </c>
      <c r="B135" s="33"/>
      <c r="C135" s="33"/>
      <c r="D135" s="11">
        <f t="shared" si="2"/>
      </c>
      <c r="E135" s="31"/>
    </row>
    <row r="136" spans="1:5" ht="14.25">
      <c r="A136" s="55" t="s">
        <v>149</v>
      </c>
      <c r="B136" s="11">
        <f>SUM(B137:B148)</f>
        <v>0</v>
      </c>
      <c r="C136" s="11">
        <f>SUM(C137:C148)</f>
        <v>0</v>
      </c>
      <c r="D136" s="11">
        <f t="shared" si="2"/>
      </c>
      <c r="E136" s="31"/>
    </row>
    <row r="137" spans="1:5" ht="14.25">
      <c r="A137" s="55" t="s">
        <v>67</v>
      </c>
      <c r="B137" s="33"/>
      <c r="C137" s="33"/>
      <c r="D137" s="11">
        <f t="shared" si="2"/>
      </c>
      <c r="E137" s="31"/>
    </row>
    <row r="138" spans="1:5" ht="14.25">
      <c r="A138" s="31" t="s">
        <v>68</v>
      </c>
      <c r="B138" s="33"/>
      <c r="C138" s="33"/>
      <c r="D138" s="11">
        <f t="shared" si="2"/>
      </c>
      <c r="E138" s="31"/>
    </row>
    <row r="139" spans="1:5" ht="14.25">
      <c r="A139" s="53" t="s">
        <v>69</v>
      </c>
      <c r="B139" s="33"/>
      <c r="C139" s="33"/>
      <c r="D139" s="11">
        <f t="shared" si="2"/>
      </c>
      <c r="E139" s="31"/>
    </row>
    <row r="140" spans="1:5" ht="14.25">
      <c r="A140" s="53" t="s">
        <v>150</v>
      </c>
      <c r="B140" s="33"/>
      <c r="C140" s="33"/>
      <c r="D140" s="11">
        <f t="shared" si="2"/>
      </c>
      <c r="E140" s="31"/>
    </row>
    <row r="141" spans="1:5" ht="14.25">
      <c r="A141" s="53" t="s">
        <v>151</v>
      </c>
      <c r="B141" s="33"/>
      <c r="C141" s="33"/>
      <c r="D141" s="11">
        <f t="shared" si="2"/>
      </c>
      <c r="E141" s="31"/>
    </row>
    <row r="142" spans="1:5" ht="14.25">
      <c r="A142" s="106" t="s">
        <v>152</v>
      </c>
      <c r="B142" s="33"/>
      <c r="C142" s="33"/>
      <c r="D142" s="11">
        <f t="shared" si="2"/>
      </c>
      <c r="E142" s="31"/>
    </row>
    <row r="143" spans="1:5" ht="14.25">
      <c r="A143" s="55" t="s">
        <v>153</v>
      </c>
      <c r="B143" s="33"/>
      <c r="C143" s="33"/>
      <c r="D143" s="11">
        <f t="shared" si="2"/>
      </c>
      <c r="E143" s="31"/>
    </row>
    <row r="144" spans="1:5" ht="14.25">
      <c r="A144" s="53" t="s">
        <v>154</v>
      </c>
      <c r="B144" s="33"/>
      <c r="C144" s="33"/>
      <c r="D144" s="11">
        <f t="shared" si="2"/>
      </c>
      <c r="E144" s="31"/>
    </row>
    <row r="145" spans="1:5" ht="14.25">
      <c r="A145" s="53" t="s">
        <v>155</v>
      </c>
      <c r="B145" s="33"/>
      <c r="C145" s="33"/>
      <c r="D145" s="11">
        <f t="shared" si="2"/>
      </c>
      <c r="E145" s="31"/>
    </row>
    <row r="146" spans="1:5" ht="14.25">
      <c r="A146" s="53" t="s">
        <v>156</v>
      </c>
      <c r="B146" s="33"/>
      <c r="C146" s="33"/>
      <c r="D146" s="11">
        <f t="shared" si="2"/>
      </c>
      <c r="E146" s="31"/>
    </row>
    <row r="147" spans="1:5" ht="14.25">
      <c r="A147" s="53" t="s">
        <v>76</v>
      </c>
      <c r="B147" s="33"/>
      <c r="C147" s="33"/>
      <c r="D147" s="11">
        <f t="shared" si="2"/>
      </c>
      <c r="E147" s="31"/>
    </row>
    <row r="148" spans="1:5" ht="14.25">
      <c r="A148" s="53" t="s">
        <v>157</v>
      </c>
      <c r="B148" s="33"/>
      <c r="C148" s="33"/>
      <c r="D148" s="11">
        <f t="shared" si="2"/>
      </c>
      <c r="E148" s="31"/>
    </row>
    <row r="149" spans="1:5" ht="14.25">
      <c r="A149" s="53" t="s">
        <v>158</v>
      </c>
      <c r="B149" s="11">
        <f>SUM(B150:B155)</f>
        <v>0</v>
      </c>
      <c r="C149" s="11">
        <f>SUM(C150:C155)</f>
        <v>0</v>
      </c>
      <c r="D149" s="11">
        <f t="shared" si="2"/>
      </c>
      <c r="E149" s="31"/>
    </row>
    <row r="150" spans="1:5" ht="14.25">
      <c r="A150" s="53" t="s">
        <v>67</v>
      </c>
      <c r="B150" s="33"/>
      <c r="C150" s="33"/>
      <c r="D150" s="11">
        <f t="shared" si="2"/>
      </c>
      <c r="E150" s="31"/>
    </row>
    <row r="151" spans="1:5" ht="14.25">
      <c r="A151" s="53" t="s">
        <v>68</v>
      </c>
      <c r="B151" s="33"/>
      <c r="C151" s="33"/>
      <c r="D151" s="11">
        <f t="shared" si="2"/>
      </c>
      <c r="E151" s="31"/>
    </row>
    <row r="152" spans="1:5" ht="14.25">
      <c r="A152" s="55" t="s">
        <v>69</v>
      </c>
      <c r="B152" s="33"/>
      <c r="C152" s="33"/>
      <c r="D152" s="11">
        <f t="shared" si="2"/>
      </c>
      <c r="E152" s="31"/>
    </row>
    <row r="153" spans="1:5" ht="14.25">
      <c r="A153" s="55" t="s">
        <v>159</v>
      </c>
      <c r="B153" s="33"/>
      <c r="C153" s="33"/>
      <c r="D153" s="11">
        <f t="shared" si="2"/>
      </c>
      <c r="E153" s="31"/>
    </row>
    <row r="154" spans="1:5" ht="14.25">
      <c r="A154" s="55" t="s">
        <v>76</v>
      </c>
      <c r="B154" s="33"/>
      <c r="C154" s="33"/>
      <c r="D154" s="11">
        <f t="shared" si="2"/>
      </c>
      <c r="E154" s="31"/>
    </row>
    <row r="155" spans="1:5" ht="14.25">
      <c r="A155" s="31" t="s">
        <v>160</v>
      </c>
      <c r="B155" s="33"/>
      <c r="C155" s="33"/>
      <c r="D155" s="11">
        <f t="shared" si="2"/>
      </c>
      <c r="E155" s="31"/>
    </row>
    <row r="156" spans="1:5" ht="14.25">
      <c r="A156" s="53" t="s">
        <v>161</v>
      </c>
      <c r="B156" s="11">
        <f>SUM(B157:B163)</f>
        <v>0</v>
      </c>
      <c r="C156" s="11">
        <f>SUM(C157:C163)</f>
        <v>0</v>
      </c>
      <c r="D156" s="11">
        <f t="shared" si="2"/>
      </c>
      <c r="E156" s="31"/>
    </row>
    <row r="157" spans="1:5" ht="14.25">
      <c r="A157" s="53" t="s">
        <v>67</v>
      </c>
      <c r="B157" s="33"/>
      <c r="C157" s="33"/>
      <c r="D157" s="11">
        <f t="shared" si="2"/>
      </c>
      <c r="E157" s="31"/>
    </row>
    <row r="158" spans="1:5" ht="14.25">
      <c r="A158" s="55" t="s">
        <v>68</v>
      </c>
      <c r="B158" s="33"/>
      <c r="C158" s="33"/>
      <c r="D158" s="11">
        <f t="shared" si="2"/>
      </c>
      <c r="E158" s="31"/>
    </row>
    <row r="159" spans="1:5" ht="14.25">
      <c r="A159" s="55" t="s">
        <v>69</v>
      </c>
      <c r="B159" s="33"/>
      <c r="C159" s="33"/>
      <c r="D159" s="11">
        <f t="shared" si="2"/>
      </c>
      <c r="E159" s="31"/>
    </row>
    <row r="160" spans="1:5" ht="14.25">
      <c r="A160" s="55" t="s">
        <v>162</v>
      </c>
      <c r="B160" s="33"/>
      <c r="C160" s="33"/>
      <c r="D160" s="11">
        <f t="shared" si="2"/>
      </c>
      <c r="E160" s="31"/>
    </row>
    <row r="161" spans="1:5" ht="14.25">
      <c r="A161" s="31" t="s">
        <v>163</v>
      </c>
      <c r="B161" s="33"/>
      <c r="C161" s="33"/>
      <c r="D161" s="11">
        <f t="shared" si="2"/>
      </c>
      <c r="E161" s="31"/>
    </row>
    <row r="162" spans="1:5" ht="14.25">
      <c r="A162" s="53" t="s">
        <v>76</v>
      </c>
      <c r="B162" s="33"/>
      <c r="C162" s="33"/>
      <c r="D162" s="11">
        <f t="shared" si="2"/>
      </c>
      <c r="E162" s="31"/>
    </row>
    <row r="163" spans="1:5" ht="14.25">
      <c r="A163" s="53" t="s">
        <v>164</v>
      </c>
      <c r="B163" s="33"/>
      <c r="C163" s="33"/>
      <c r="D163" s="11">
        <f t="shared" si="2"/>
      </c>
      <c r="E163" s="31"/>
    </row>
    <row r="164" spans="1:5" ht="14.25">
      <c r="A164" s="55" t="s">
        <v>165</v>
      </c>
      <c r="B164" s="11">
        <f>SUM(B165:B169)</f>
        <v>0</v>
      </c>
      <c r="C164" s="11">
        <f>SUM(C165:C169)</f>
        <v>0</v>
      </c>
      <c r="D164" s="11">
        <f t="shared" si="2"/>
      </c>
      <c r="E164" s="31"/>
    </row>
    <row r="165" spans="1:5" ht="14.25">
      <c r="A165" s="55" t="s">
        <v>67</v>
      </c>
      <c r="B165" s="33"/>
      <c r="C165" s="33"/>
      <c r="D165" s="11">
        <f t="shared" si="2"/>
      </c>
      <c r="E165" s="31"/>
    </row>
    <row r="166" spans="1:5" ht="14.25">
      <c r="A166" s="55" t="s">
        <v>68</v>
      </c>
      <c r="B166" s="33"/>
      <c r="C166" s="33"/>
      <c r="D166" s="11">
        <f t="shared" si="2"/>
      </c>
      <c r="E166" s="31"/>
    </row>
    <row r="167" spans="1:5" ht="14.25">
      <c r="A167" s="53" t="s">
        <v>69</v>
      </c>
      <c r="B167" s="33"/>
      <c r="C167" s="33"/>
      <c r="D167" s="11">
        <f t="shared" si="2"/>
      </c>
      <c r="E167" s="31"/>
    </row>
    <row r="168" spans="1:5" ht="14.25">
      <c r="A168" s="56" t="s">
        <v>166</v>
      </c>
      <c r="B168" s="33"/>
      <c r="C168" s="33"/>
      <c r="D168" s="11">
        <f t="shared" si="2"/>
      </c>
      <c r="E168" s="31"/>
    </row>
    <row r="169" spans="1:5" ht="14.25">
      <c r="A169" s="53" t="s">
        <v>167</v>
      </c>
      <c r="B169" s="33"/>
      <c r="C169" s="33"/>
      <c r="D169" s="11">
        <f t="shared" si="2"/>
      </c>
      <c r="E169" s="31"/>
    </row>
    <row r="170" spans="1:5" ht="14.25">
      <c r="A170" s="55" t="s">
        <v>168</v>
      </c>
      <c r="B170" s="11">
        <f>SUM(B171:B176)</f>
        <v>0</v>
      </c>
      <c r="C170" s="11">
        <f>SUM(C171:C176)</f>
        <v>0</v>
      </c>
      <c r="D170" s="11">
        <f t="shared" si="2"/>
      </c>
      <c r="E170" s="31"/>
    </row>
    <row r="171" spans="1:5" ht="14.25">
      <c r="A171" s="55" t="s">
        <v>67</v>
      </c>
      <c r="B171" s="33"/>
      <c r="C171" s="33"/>
      <c r="D171" s="11">
        <f t="shared" si="2"/>
      </c>
      <c r="E171" s="31"/>
    </row>
    <row r="172" spans="1:5" ht="14.25">
      <c r="A172" s="55" t="s">
        <v>68</v>
      </c>
      <c r="B172" s="33"/>
      <c r="C172" s="33"/>
      <c r="D172" s="11">
        <f t="shared" si="2"/>
      </c>
      <c r="E172" s="31"/>
    </row>
    <row r="173" spans="1:5" ht="14.25">
      <c r="A173" s="31" t="s">
        <v>69</v>
      </c>
      <c r="B173" s="33"/>
      <c r="C173" s="33"/>
      <c r="D173" s="11">
        <f t="shared" si="2"/>
      </c>
      <c r="E173" s="31"/>
    </row>
    <row r="174" spans="1:5" ht="14.25">
      <c r="A174" s="53" t="s">
        <v>81</v>
      </c>
      <c r="B174" s="28"/>
      <c r="C174" s="28"/>
      <c r="D174" s="11">
        <f t="shared" si="2"/>
      </c>
      <c r="E174" s="31"/>
    </row>
    <row r="175" spans="1:5" ht="14.25">
      <c r="A175" s="53" t="s">
        <v>76</v>
      </c>
      <c r="B175" s="33"/>
      <c r="C175" s="33"/>
      <c r="D175" s="11">
        <f t="shared" si="2"/>
      </c>
      <c r="E175" s="31"/>
    </row>
    <row r="176" spans="1:5" ht="14.25">
      <c r="A176" s="53" t="s">
        <v>169</v>
      </c>
      <c r="B176" s="33"/>
      <c r="C176" s="33"/>
      <c r="D176" s="11">
        <f t="shared" si="2"/>
      </c>
      <c r="E176" s="31"/>
    </row>
    <row r="177" spans="1:5" ht="14.25">
      <c r="A177" s="55" t="s">
        <v>170</v>
      </c>
      <c r="B177" s="11">
        <f>SUM(B178:B183)</f>
        <v>15</v>
      </c>
      <c r="C177" s="11">
        <f>SUM(C178:C183)</f>
        <v>30</v>
      </c>
      <c r="D177" s="11">
        <f t="shared" si="2"/>
        <v>200</v>
      </c>
      <c r="E177" s="31"/>
    </row>
    <row r="178" spans="1:5" ht="14.25">
      <c r="A178" s="55" t="s">
        <v>67</v>
      </c>
      <c r="B178" s="33"/>
      <c r="C178" s="33"/>
      <c r="D178" s="11">
        <f t="shared" si="2"/>
      </c>
      <c r="E178" s="31"/>
    </row>
    <row r="179" spans="1:5" ht="14.25">
      <c r="A179" s="55" t="s">
        <v>68</v>
      </c>
      <c r="B179" s="33"/>
      <c r="C179" s="33"/>
      <c r="D179" s="11">
        <f t="shared" si="2"/>
      </c>
      <c r="E179" s="31"/>
    </row>
    <row r="180" spans="1:5" ht="14.25">
      <c r="A180" s="53" t="s">
        <v>69</v>
      </c>
      <c r="B180" s="33"/>
      <c r="C180" s="33"/>
      <c r="D180" s="11">
        <f t="shared" si="2"/>
      </c>
      <c r="E180" s="31"/>
    </row>
    <row r="181" spans="1:5" ht="14.25">
      <c r="A181" s="53" t="s">
        <v>171</v>
      </c>
      <c r="B181" s="33">
        <v>15</v>
      </c>
      <c r="C181" s="33">
        <v>30</v>
      </c>
      <c r="D181" s="11">
        <f t="shared" si="2"/>
        <v>200</v>
      </c>
      <c r="E181" s="31"/>
    </row>
    <row r="182" spans="1:5" ht="14.25">
      <c r="A182" s="55" t="s">
        <v>76</v>
      </c>
      <c r="B182" s="33"/>
      <c r="C182" s="33"/>
      <c r="D182" s="11">
        <f t="shared" si="2"/>
      </c>
      <c r="E182" s="31"/>
    </row>
    <row r="183" spans="1:5" ht="14.25">
      <c r="A183" s="55" t="s">
        <v>172</v>
      </c>
      <c r="B183" s="33"/>
      <c r="C183" s="33"/>
      <c r="D183" s="11">
        <f t="shared" si="2"/>
      </c>
      <c r="E183" s="31"/>
    </row>
    <row r="184" spans="1:5" ht="14.25">
      <c r="A184" s="55" t="s">
        <v>173</v>
      </c>
      <c r="B184" s="11">
        <f>SUM(B185:B190)</f>
        <v>0</v>
      </c>
      <c r="C184" s="11">
        <f>SUM(C185:C190)</f>
        <v>0</v>
      </c>
      <c r="D184" s="11">
        <f t="shared" si="2"/>
      </c>
      <c r="E184" s="31"/>
    </row>
    <row r="185" spans="1:5" ht="14.25">
      <c r="A185" s="55" t="s">
        <v>67</v>
      </c>
      <c r="B185" s="33"/>
      <c r="C185" s="33"/>
      <c r="D185" s="11">
        <f t="shared" si="2"/>
      </c>
      <c r="E185" s="31"/>
    </row>
    <row r="186" spans="1:5" ht="14.25">
      <c r="A186" s="53" t="s">
        <v>68</v>
      </c>
      <c r="B186" s="33"/>
      <c r="C186" s="33"/>
      <c r="D186" s="11">
        <f t="shared" si="2"/>
      </c>
      <c r="E186" s="31"/>
    </row>
    <row r="187" spans="1:5" ht="14.25">
      <c r="A187" s="53" t="s">
        <v>69</v>
      </c>
      <c r="B187" s="33"/>
      <c r="C187" s="33"/>
      <c r="D187" s="11">
        <f t="shared" si="2"/>
      </c>
      <c r="E187" s="31"/>
    </row>
    <row r="188" spans="1:5" ht="14.25">
      <c r="A188" s="53" t="s">
        <v>174</v>
      </c>
      <c r="B188" s="33"/>
      <c r="C188" s="33"/>
      <c r="D188" s="11">
        <f t="shared" si="2"/>
      </c>
      <c r="E188" s="31"/>
    </row>
    <row r="189" spans="1:5" ht="14.25">
      <c r="A189" s="55" t="s">
        <v>76</v>
      </c>
      <c r="B189" s="33"/>
      <c r="C189" s="33"/>
      <c r="D189" s="11">
        <f t="shared" si="2"/>
      </c>
      <c r="E189" s="31"/>
    </row>
    <row r="190" spans="1:5" ht="14.25">
      <c r="A190" s="55" t="s">
        <v>175</v>
      </c>
      <c r="B190" s="33"/>
      <c r="C190" s="33"/>
      <c r="D190" s="11">
        <f t="shared" si="2"/>
      </c>
      <c r="E190" s="31"/>
    </row>
    <row r="191" spans="1:5" ht="14.25">
      <c r="A191" s="55" t="s">
        <v>176</v>
      </c>
      <c r="B191" s="11">
        <f>SUM(B192:B197)</f>
        <v>35</v>
      </c>
      <c r="C191" s="11">
        <f>SUM(C192:C197)</f>
        <v>35</v>
      </c>
      <c r="D191" s="11">
        <f t="shared" si="2"/>
        <v>100</v>
      </c>
      <c r="E191" s="31"/>
    </row>
    <row r="192" spans="1:5" ht="14.25">
      <c r="A192" s="53" t="s">
        <v>67</v>
      </c>
      <c r="B192" s="33"/>
      <c r="C192" s="33"/>
      <c r="D192" s="11">
        <f t="shared" si="2"/>
      </c>
      <c r="E192" s="31"/>
    </row>
    <row r="193" spans="1:5" ht="14.25">
      <c r="A193" s="53" t="s">
        <v>68</v>
      </c>
      <c r="B193" s="33"/>
      <c r="C193" s="33"/>
      <c r="D193" s="11">
        <f t="shared" si="2"/>
      </c>
      <c r="E193" s="31"/>
    </row>
    <row r="194" spans="1:5" ht="14.25">
      <c r="A194" s="53" t="s">
        <v>69</v>
      </c>
      <c r="B194" s="33"/>
      <c r="C194" s="33"/>
      <c r="D194" s="11">
        <f t="shared" si="2"/>
      </c>
      <c r="E194" s="31"/>
    </row>
    <row r="195" spans="1:5" ht="14.25">
      <c r="A195" s="53" t="s">
        <v>177</v>
      </c>
      <c r="B195" s="33"/>
      <c r="C195" s="33"/>
      <c r="D195" s="11">
        <f t="shared" si="2"/>
      </c>
      <c r="E195" s="31"/>
    </row>
    <row r="196" spans="1:5" ht="14.25">
      <c r="A196" s="53" t="s">
        <v>76</v>
      </c>
      <c r="B196" s="33"/>
      <c r="C196" s="33"/>
      <c r="D196" s="11">
        <f t="shared" si="2"/>
      </c>
      <c r="E196" s="31"/>
    </row>
    <row r="197" spans="1:5" ht="14.25">
      <c r="A197" s="55" t="s">
        <v>178</v>
      </c>
      <c r="B197" s="33">
        <v>35</v>
      </c>
      <c r="C197" s="33">
        <v>35</v>
      </c>
      <c r="D197" s="11">
        <f aca="true" t="shared" si="3" ref="D197:D260">IF(B197=0,"",ROUND(C197/B197*100,1))</f>
        <v>100</v>
      </c>
      <c r="E197" s="31"/>
    </row>
    <row r="198" spans="1:5" ht="14.25">
      <c r="A198" s="55" t="s">
        <v>179</v>
      </c>
      <c r="B198" s="11">
        <f>SUM(B199:B204)</f>
        <v>0</v>
      </c>
      <c r="C198" s="11">
        <f>SUM(C199:C204)</f>
        <v>50</v>
      </c>
      <c r="D198" s="11">
        <f t="shared" si="3"/>
      </c>
      <c r="E198" s="31"/>
    </row>
    <row r="199" spans="1:5" ht="14.25">
      <c r="A199" s="31" t="s">
        <v>67</v>
      </c>
      <c r="B199" s="33"/>
      <c r="C199" s="33"/>
      <c r="D199" s="11">
        <f t="shared" si="3"/>
      </c>
      <c r="E199" s="31"/>
    </row>
    <row r="200" spans="1:5" ht="14.25">
      <c r="A200" s="53" t="s">
        <v>68</v>
      </c>
      <c r="B200" s="33"/>
      <c r="C200" s="33"/>
      <c r="D200" s="11">
        <f t="shared" si="3"/>
      </c>
      <c r="E200" s="31"/>
    </row>
    <row r="201" spans="1:5" ht="14.25">
      <c r="A201" s="53" t="s">
        <v>69</v>
      </c>
      <c r="B201" s="33"/>
      <c r="C201" s="33"/>
      <c r="D201" s="11">
        <f t="shared" si="3"/>
      </c>
      <c r="E201" s="31"/>
    </row>
    <row r="202" spans="1:5" ht="14.25">
      <c r="A202" s="53" t="s">
        <v>180</v>
      </c>
      <c r="B202" s="33"/>
      <c r="C202" s="33"/>
      <c r="D202" s="11">
        <f t="shared" si="3"/>
      </c>
      <c r="E202" s="31"/>
    </row>
    <row r="203" spans="1:5" ht="14.25">
      <c r="A203" s="53" t="s">
        <v>76</v>
      </c>
      <c r="B203" s="33"/>
      <c r="C203" s="33"/>
      <c r="D203" s="11">
        <f t="shared" si="3"/>
      </c>
      <c r="E203" s="31"/>
    </row>
    <row r="204" spans="1:5" ht="14.25">
      <c r="A204" s="55" t="s">
        <v>181</v>
      </c>
      <c r="B204" s="33"/>
      <c r="C204" s="33">
        <v>50</v>
      </c>
      <c r="D204" s="11">
        <f t="shared" si="3"/>
      </c>
      <c r="E204" s="31"/>
    </row>
    <row r="205" spans="1:5" ht="14.25">
      <c r="A205" s="55" t="s">
        <v>182</v>
      </c>
      <c r="B205" s="11">
        <f>SUM(B206:B212)</f>
        <v>2.4</v>
      </c>
      <c r="C205" s="11">
        <f>SUM(C206:C212)</f>
        <v>3</v>
      </c>
      <c r="D205" s="11">
        <f t="shared" si="3"/>
        <v>125</v>
      </c>
      <c r="E205" s="31"/>
    </row>
    <row r="206" spans="1:5" ht="14.25">
      <c r="A206" s="55" t="s">
        <v>67</v>
      </c>
      <c r="B206" s="33"/>
      <c r="C206" s="33"/>
      <c r="D206" s="11">
        <f t="shared" si="3"/>
      </c>
      <c r="E206" s="31"/>
    </row>
    <row r="207" spans="1:5" ht="14.25">
      <c r="A207" s="53" t="s">
        <v>68</v>
      </c>
      <c r="B207" s="33"/>
      <c r="C207" s="33"/>
      <c r="D207" s="11">
        <f t="shared" si="3"/>
      </c>
      <c r="E207" s="31"/>
    </row>
    <row r="208" spans="1:5" ht="14.25">
      <c r="A208" s="53" t="s">
        <v>69</v>
      </c>
      <c r="B208" s="33"/>
      <c r="C208" s="33"/>
      <c r="D208" s="11">
        <f t="shared" si="3"/>
      </c>
      <c r="E208" s="31"/>
    </row>
    <row r="209" spans="1:5" ht="14.25">
      <c r="A209" s="53" t="s">
        <v>183</v>
      </c>
      <c r="B209" s="33">
        <v>2.4</v>
      </c>
      <c r="C209" s="33">
        <v>3</v>
      </c>
      <c r="D209" s="11">
        <f t="shared" si="3"/>
        <v>125</v>
      </c>
      <c r="E209" s="31"/>
    </row>
    <row r="210" spans="1:5" ht="14.25">
      <c r="A210" s="53" t="s">
        <v>184</v>
      </c>
      <c r="B210" s="33"/>
      <c r="C210" s="33"/>
      <c r="D210" s="11">
        <f t="shared" si="3"/>
      </c>
      <c r="E210" s="31"/>
    </row>
    <row r="211" spans="1:5" ht="14.25">
      <c r="A211" s="53" t="s">
        <v>76</v>
      </c>
      <c r="B211" s="28"/>
      <c r="C211" s="28"/>
      <c r="D211" s="11">
        <f t="shared" si="3"/>
      </c>
      <c r="E211" s="107"/>
    </row>
    <row r="212" spans="1:5" ht="14.25">
      <c r="A212" s="55" t="s">
        <v>185</v>
      </c>
      <c r="B212" s="28"/>
      <c r="C212" s="28"/>
      <c r="D212" s="11">
        <f t="shared" si="3"/>
      </c>
      <c r="E212" s="107"/>
    </row>
    <row r="213" spans="1:5" ht="14.25">
      <c r="A213" s="55" t="s">
        <v>186</v>
      </c>
      <c r="B213" s="108">
        <f>SUM(B214:B218)</f>
        <v>0</v>
      </c>
      <c r="C213" s="108">
        <f>SUM(C214:C218)</f>
        <v>0</v>
      </c>
      <c r="D213" s="11">
        <f t="shared" si="3"/>
      </c>
      <c r="E213" s="107"/>
    </row>
    <row r="214" spans="1:5" ht="14.25">
      <c r="A214" s="55" t="s">
        <v>67</v>
      </c>
      <c r="B214" s="33"/>
      <c r="C214" s="33"/>
      <c r="D214" s="11">
        <f t="shared" si="3"/>
      </c>
      <c r="E214" s="31"/>
    </row>
    <row r="215" spans="1:5" ht="14.25">
      <c r="A215" s="31" t="s">
        <v>68</v>
      </c>
      <c r="B215" s="33"/>
      <c r="C215" s="33"/>
      <c r="D215" s="11">
        <f t="shared" si="3"/>
      </c>
      <c r="E215" s="31"/>
    </row>
    <row r="216" spans="1:5" ht="14.25">
      <c r="A216" s="53" t="s">
        <v>69</v>
      </c>
      <c r="B216" s="109"/>
      <c r="C216" s="109"/>
      <c r="D216" s="11">
        <f t="shared" si="3"/>
      </c>
      <c r="E216" s="31"/>
    </row>
    <row r="217" spans="1:5" ht="14.25">
      <c r="A217" s="53" t="s">
        <v>76</v>
      </c>
      <c r="B217" s="109"/>
      <c r="C217" s="109"/>
      <c r="D217" s="11">
        <f t="shared" si="3"/>
      </c>
      <c r="E217" s="31"/>
    </row>
    <row r="218" spans="1:5" ht="14.25">
      <c r="A218" s="53" t="s">
        <v>187</v>
      </c>
      <c r="B218" s="109"/>
      <c r="C218" s="109"/>
      <c r="D218" s="11">
        <f t="shared" si="3"/>
      </c>
      <c r="E218" s="31"/>
    </row>
    <row r="219" spans="1:5" ht="14.25">
      <c r="A219" s="55" t="s">
        <v>188</v>
      </c>
      <c r="B219" s="79">
        <f>SUM(B220:B224)</f>
        <v>0</v>
      </c>
      <c r="C219" s="79">
        <f>SUM(C220:C224)</f>
        <v>0</v>
      </c>
      <c r="D219" s="11">
        <f t="shared" si="3"/>
      </c>
      <c r="E219" s="31"/>
    </row>
    <row r="220" spans="1:5" ht="14.25">
      <c r="A220" s="55" t="s">
        <v>67</v>
      </c>
      <c r="B220" s="110"/>
      <c r="C220" s="110"/>
      <c r="D220" s="11">
        <f t="shared" si="3"/>
      </c>
      <c r="E220" s="31"/>
    </row>
    <row r="221" spans="1:5" ht="14.25">
      <c r="A221" s="55" t="s">
        <v>68</v>
      </c>
      <c r="B221" s="110"/>
      <c r="C221" s="110"/>
      <c r="D221" s="11">
        <f t="shared" si="3"/>
      </c>
      <c r="E221" s="31"/>
    </row>
    <row r="222" spans="1:5" ht="14.25">
      <c r="A222" s="53" t="s">
        <v>69</v>
      </c>
      <c r="B222" s="110"/>
      <c r="C222" s="110"/>
      <c r="D222" s="11">
        <f t="shared" si="3"/>
      </c>
      <c r="E222" s="31"/>
    </row>
    <row r="223" spans="1:5" ht="14.25">
      <c r="A223" s="53" t="s">
        <v>76</v>
      </c>
      <c r="B223" s="110"/>
      <c r="C223" s="110"/>
      <c r="D223" s="11">
        <f t="shared" si="3"/>
      </c>
      <c r="E223" s="31"/>
    </row>
    <row r="224" spans="1:5" ht="14.25">
      <c r="A224" s="53" t="s">
        <v>189</v>
      </c>
      <c r="B224" s="110"/>
      <c r="C224" s="110"/>
      <c r="D224" s="11">
        <f t="shared" si="3"/>
      </c>
      <c r="E224" s="31"/>
    </row>
    <row r="225" spans="1:5" ht="14.25">
      <c r="A225" s="53" t="s">
        <v>190</v>
      </c>
      <c r="B225" s="111">
        <f>SUM(B226:B231)</f>
        <v>0</v>
      </c>
      <c r="C225" s="111">
        <f>SUM(C226:C231)</f>
        <v>0</v>
      </c>
      <c r="D225" s="11">
        <f t="shared" si="3"/>
      </c>
      <c r="E225" s="31"/>
    </row>
    <row r="226" spans="1:5" ht="14.25">
      <c r="A226" s="53" t="s">
        <v>67</v>
      </c>
      <c r="B226" s="110"/>
      <c r="C226" s="110"/>
      <c r="D226" s="11">
        <f t="shared" si="3"/>
      </c>
      <c r="E226" s="31"/>
    </row>
    <row r="227" spans="1:5" ht="14.25">
      <c r="A227" s="53" t="s">
        <v>68</v>
      </c>
      <c r="B227" s="110"/>
      <c r="C227" s="110"/>
      <c r="D227" s="11">
        <f t="shared" si="3"/>
      </c>
      <c r="E227" s="31"/>
    </row>
    <row r="228" spans="1:5" ht="14.25">
      <c r="A228" s="53" t="s">
        <v>69</v>
      </c>
      <c r="B228" s="109"/>
      <c r="C228" s="109"/>
      <c r="D228" s="11">
        <f t="shared" si="3"/>
      </c>
      <c r="E228" s="31"/>
    </row>
    <row r="229" spans="1:5" ht="14.25">
      <c r="A229" s="53" t="s">
        <v>191</v>
      </c>
      <c r="B229" s="109"/>
      <c r="C229" s="109"/>
      <c r="D229" s="11">
        <f t="shared" si="3"/>
      </c>
      <c r="E229" s="31"/>
    </row>
    <row r="230" spans="1:5" ht="14.25">
      <c r="A230" s="53" t="s">
        <v>76</v>
      </c>
      <c r="B230" s="109"/>
      <c r="C230" s="109"/>
      <c r="D230" s="11">
        <f t="shared" si="3"/>
      </c>
      <c r="E230" s="31"/>
    </row>
    <row r="231" spans="1:5" ht="14.25">
      <c r="A231" s="53" t="s">
        <v>192</v>
      </c>
      <c r="B231" s="109"/>
      <c r="C231" s="109"/>
      <c r="D231" s="11">
        <f t="shared" si="3"/>
      </c>
      <c r="E231" s="31"/>
    </row>
    <row r="232" spans="1:5" ht="14.25">
      <c r="A232" s="53" t="s">
        <v>193</v>
      </c>
      <c r="B232" s="79">
        <f>SUM(B233:B246)</f>
        <v>0</v>
      </c>
      <c r="C232" s="79">
        <f>SUM(C233:C246)</f>
        <v>0</v>
      </c>
      <c r="D232" s="11">
        <f t="shared" si="3"/>
      </c>
      <c r="E232" s="31"/>
    </row>
    <row r="233" spans="1:5" ht="14.25">
      <c r="A233" s="53" t="s">
        <v>67</v>
      </c>
      <c r="B233" s="33"/>
      <c r="C233" s="33"/>
      <c r="D233" s="11">
        <f t="shared" si="3"/>
      </c>
      <c r="E233" s="31"/>
    </row>
    <row r="234" spans="1:5" ht="14.25">
      <c r="A234" s="53" t="s">
        <v>68</v>
      </c>
      <c r="B234" s="33"/>
      <c r="C234" s="33"/>
      <c r="D234" s="11">
        <f t="shared" si="3"/>
      </c>
      <c r="E234" s="31"/>
    </row>
    <row r="235" spans="1:5" ht="14.25">
      <c r="A235" s="53" t="s">
        <v>69</v>
      </c>
      <c r="B235" s="33"/>
      <c r="C235" s="33"/>
      <c r="D235" s="11">
        <f t="shared" si="3"/>
      </c>
      <c r="E235" s="31"/>
    </row>
    <row r="236" spans="1:5" ht="14.25">
      <c r="A236" s="53" t="s">
        <v>194</v>
      </c>
      <c r="B236" s="33"/>
      <c r="C236" s="33"/>
      <c r="D236" s="11">
        <f t="shared" si="3"/>
      </c>
      <c r="E236" s="31"/>
    </row>
    <row r="237" spans="1:5" ht="14.25">
      <c r="A237" s="53" t="s">
        <v>195</v>
      </c>
      <c r="B237" s="33"/>
      <c r="C237" s="33"/>
      <c r="D237" s="11">
        <f t="shared" si="3"/>
      </c>
      <c r="E237" s="31"/>
    </row>
    <row r="238" spans="1:5" ht="14.25">
      <c r="A238" s="53" t="s">
        <v>109</v>
      </c>
      <c r="B238" s="33"/>
      <c r="C238" s="33"/>
      <c r="D238" s="11">
        <f t="shared" si="3"/>
      </c>
      <c r="E238" s="31"/>
    </row>
    <row r="239" spans="1:5" ht="14.25">
      <c r="A239" s="53" t="s">
        <v>196</v>
      </c>
      <c r="B239" s="33"/>
      <c r="C239" s="33"/>
      <c r="D239" s="11">
        <f t="shared" si="3"/>
      </c>
      <c r="E239" s="31"/>
    </row>
    <row r="240" spans="1:5" ht="14.25">
      <c r="A240" s="53" t="s">
        <v>197</v>
      </c>
      <c r="B240" s="33"/>
      <c r="C240" s="33"/>
      <c r="D240" s="11">
        <f t="shared" si="3"/>
      </c>
      <c r="E240" s="31"/>
    </row>
    <row r="241" spans="1:5" ht="14.25">
      <c r="A241" s="53" t="s">
        <v>198</v>
      </c>
      <c r="B241" s="33"/>
      <c r="C241" s="33"/>
      <c r="D241" s="11">
        <f t="shared" si="3"/>
      </c>
      <c r="E241" s="31"/>
    </row>
    <row r="242" spans="1:5" ht="14.25">
      <c r="A242" s="53" t="s">
        <v>199</v>
      </c>
      <c r="B242" s="33"/>
      <c r="C242" s="33"/>
      <c r="D242" s="11">
        <f t="shared" si="3"/>
      </c>
      <c r="E242" s="31"/>
    </row>
    <row r="243" spans="1:5" ht="14.25">
      <c r="A243" s="53" t="s">
        <v>200</v>
      </c>
      <c r="B243" s="33"/>
      <c r="C243" s="33"/>
      <c r="D243" s="11">
        <f t="shared" si="3"/>
      </c>
      <c r="E243" s="31"/>
    </row>
    <row r="244" spans="1:5" ht="14.25">
      <c r="A244" s="53" t="s">
        <v>201</v>
      </c>
      <c r="B244" s="33"/>
      <c r="C244" s="33"/>
      <c r="D244" s="11">
        <f t="shared" si="3"/>
      </c>
      <c r="E244" s="31"/>
    </row>
    <row r="245" spans="1:5" ht="14.25">
      <c r="A245" s="53" t="s">
        <v>76</v>
      </c>
      <c r="B245" s="33"/>
      <c r="C245" s="33"/>
      <c r="D245" s="11">
        <f t="shared" si="3"/>
      </c>
      <c r="E245" s="31"/>
    </row>
    <row r="246" spans="1:5" ht="14.25">
      <c r="A246" s="53" t="s">
        <v>202</v>
      </c>
      <c r="B246" s="33"/>
      <c r="C246" s="33"/>
      <c r="D246" s="11">
        <f t="shared" si="3"/>
      </c>
      <c r="E246" s="31"/>
    </row>
    <row r="247" spans="1:5" ht="14.25">
      <c r="A247" s="53" t="s">
        <v>203</v>
      </c>
      <c r="B247" s="11">
        <f>SUM(B248:B249)</f>
        <v>10.7</v>
      </c>
      <c r="C247" s="11">
        <f>SUM(C248:C249)</f>
        <v>12</v>
      </c>
      <c r="D247" s="11">
        <f t="shared" si="3"/>
        <v>112.1</v>
      </c>
      <c r="E247" s="31"/>
    </row>
    <row r="248" spans="1:5" ht="14.25">
      <c r="A248" s="55" t="s">
        <v>204</v>
      </c>
      <c r="B248" s="33"/>
      <c r="C248" s="33"/>
      <c r="D248" s="11">
        <f t="shared" si="3"/>
      </c>
      <c r="E248" s="31"/>
    </row>
    <row r="249" spans="1:5" ht="14.25">
      <c r="A249" s="55" t="s">
        <v>205</v>
      </c>
      <c r="B249" s="33">
        <v>10.7</v>
      </c>
      <c r="C249" s="33">
        <v>12</v>
      </c>
      <c r="D249" s="11">
        <f t="shared" si="3"/>
        <v>112.1</v>
      </c>
      <c r="E249" s="31"/>
    </row>
    <row r="250" spans="1:5" ht="14.25">
      <c r="A250" s="31" t="s">
        <v>206</v>
      </c>
      <c r="B250" s="17">
        <f>SUM(B251:B252)</f>
        <v>0</v>
      </c>
      <c r="C250" s="17">
        <f>SUM(C251:C252)</f>
        <v>0</v>
      </c>
      <c r="D250" s="11">
        <f t="shared" si="3"/>
      </c>
      <c r="E250" s="31"/>
    </row>
    <row r="251" spans="1:5" ht="14.25">
      <c r="A251" s="53" t="s">
        <v>207</v>
      </c>
      <c r="B251" s="33"/>
      <c r="C251" s="33"/>
      <c r="D251" s="11">
        <f t="shared" si="3"/>
      </c>
      <c r="E251" s="31"/>
    </row>
    <row r="252" spans="1:5" ht="14.25">
      <c r="A252" s="53" t="s">
        <v>208</v>
      </c>
      <c r="B252" s="33"/>
      <c r="C252" s="33"/>
      <c r="D252" s="11">
        <f t="shared" si="3"/>
      </c>
      <c r="E252" s="31"/>
    </row>
    <row r="253" spans="1:5" ht="14.25">
      <c r="A253" s="31" t="s">
        <v>209</v>
      </c>
      <c r="B253" s="17">
        <f>SUM(B254,B264)</f>
        <v>5</v>
      </c>
      <c r="C253" s="17">
        <f>SUM(C254,C264)</f>
        <v>5</v>
      </c>
      <c r="D253" s="11">
        <f t="shared" si="3"/>
        <v>100</v>
      </c>
      <c r="E253" s="31"/>
    </row>
    <row r="254" spans="1:5" ht="14.25">
      <c r="A254" s="55" t="s">
        <v>210</v>
      </c>
      <c r="B254" s="11">
        <f>SUM(B255:B263)</f>
        <v>5</v>
      </c>
      <c r="C254" s="11">
        <f>SUM(C255:C263)</f>
        <v>5</v>
      </c>
      <c r="D254" s="11">
        <f t="shared" si="3"/>
        <v>100</v>
      </c>
      <c r="E254" s="31"/>
    </row>
    <row r="255" spans="1:5" ht="14.25">
      <c r="A255" s="55" t="s">
        <v>211</v>
      </c>
      <c r="B255" s="33">
        <v>5</v>
      </c>
      <c r="C255" s="33">
        <v>5</v>
      </c>
      <c r="D255" s="11">
        <f t="shared" si="3"/>
        <v>100</v>
      </c>
      <c r="E255" s="31"/>
    </row>
    <row r="256" spans="1:5" ht="14.25">
      <c r="A256" s="53" t="s">
        <v>212</v>
      </c>
      <c r="B256" s="33"/>
      <c r="C256" s="33"/>
      <c r="D256" s="11">
        <f t="shared" si="3"/>
      </c>
      <c r="E256" s="31"/>
    </row>
    <row r="257" spans="1:5" ht="14.25">
      <c r="A257" s="53" t="s">
        <v>213</v>
      </c>
      <c r="B257" s="33"/>
      <c r="C257" s="33"/>
      <c r="D257" s="11">
        <f t="shared" si="3"/>
      </c>
      <c r="E257" s="31"/>
    </row>
    <row r="258" spans="1:5" ht="14.25">
      <c r="A258" s="53" t="s">
        <v>214</v>
      </c>
      <c r="B258" s="33"/>
      <c r="C258" s="33"/>
      <c r="D258" s="11">
        <f t="shared" si="3"/>
      </c>
      <c r="E258" s="31"/>
    </row>
    <row r="259" spans="1:5" ht="14.25">
      <c r="A259" s="55" t="s">
        <v>215</v>
      </c>
      <c r="B259" s="33"/>
      <c r="C259" s="33"/>
      <c r="D259" s="11">
        <f t="shared" si="3"/>
      </c>
      <c r="E259" s="31"/>
    </row>
    <row r="260" spans="1:5" ht="14.25">
      <c r="A260" s="55" t="s">
        <v>216</v>
      </c>
      <c r="B260" s="33"/>
      <c r="C260" s="33"/>
      <c r="D260" s="11">
        <f t="shared" si="3"/>
      </c>
      <c r="E260" s="31"/>
    </row>
    <row r="261" spans="1:5" ht="14.25">
      <c r="A261" s="55" t="s">
        <v>217</v>
      </c>
      <c r="B261" s="33"/>
      <c r="C261" s="33"/>
      <c r="D261" s="11">
        <f aca="true" t="shared" si="4" ref="D261:D324">IF(B261=0,"",ROUND(C261/B261*100,1))</f>
      </c>
      <c r="E261" s="31"/>
    </row>
    <row r="262" spans="1:5" ht="14.25">
      <c r="A262" s="55" t="s">
        <v>218</v>
      </c>
      <c r="B262" s="33"/>
      <c r="C262" s="33"/>
      <c r="D262" s="11">
        <f t="shared" si="4"/>
      </c>
      <c r="E262" s="31"/>
    </row>
    <row r="263" spans="1:5" ht="14.25">
      <c r="A263" s="55" t="s">
        <v>219</v>
      </c>
      <c r="B263" s="33"/>
      <c r="C263" s="33"/>
      <c r="D263" s="11">
        <f t="shared" si="4"/>
      </c>
      <c r="E263" s="31"/>
    </row>
    <row r="264" spans="1:5" ht="14.25">
      <c r="A264" s="55" t="s">
        <v>220</v>
      </c>
      <c r="B264" s="33"/>
      <c r="C264" s="33"/>
      <c r="D264" s="11">
        <f t="shared" si="4"/>
      </c>
      <c r="E264" s="31"/>
    </row>
    <row r="265" spans="1:5" ht="14.25">
      <c r="A265" s="31" t="s">
        <v>221</v>
      </c>
      <c r="B265" s="17">
        <f>SUM(B266,B269,B280,B287,B295,B304,B320,B330,B340,B348,B354)</f>
        <v>80</v>
      </c>
      <c r="C265" s="17">
        <f>SUM(C266,C269,C280,C287,C295,C304,C320,C330,C340,C348,C354)</f>
        <v>43</v>
      </c>
      <c r="D265" s="11">
        <f t="shared" si="4"/>
        <v>53.8</v>
      </c>
      <c r="E265" s="31"/>
    </row>
    <row r="266" spans="1:5" ht="14.25">
      <c r="A266" s="53" t="s">
        <v>222</v>
      </c>
      <c r="B266" s="11">
        <f>SUM(B267:B268)</f>
        <v>0</v>
      </c>
      <c r="C266" s="11">
        <f>SUM(C267:C268)</f>
        <v>0</v>
      </c>
      <c r="D266" s="11">
        <f t="shared" si="4"/>
      </c>
      <c r="E266" s="31"/>
    </row>
    <row r="267" spans="1:5" ht="14.25">
      <c r="A267" s="53" t="s">
        <v>223</v>
      </c>
      <c r="B267" s="33"/>
      <c r="C267" s="33"/>
      <c r="D267" s="11">
        <f t="shared" si="4"/>
      </c>
      <c r="E267" s="31"/>
    </row>
    <row r="268" spans="1:5" ht="14.25">
      <c r="A268" s="55" t="s">
        <v>224</v>
      </c>
      <c r="B268" s="33"/>
      <c r="C268" s="33"/>
      <c r="D268" s="11">
        <f t="shared" si="4"/>
      </c>
      <c r="E268" s="31"/>
    </row>
    <row r="269" spans="1:5" ht="14.25">
      <c r="A269" s="55" t="s">
        <v>225</v>
      </c>
      <c r="B269" s="11">
        <f>SUM(B270:B279)</f>
        <v>34</v>
      </c>
      <c r="C269" s="11">
        <f>SUM(C270:C279)</f>
        <v>23</v>
      </c>
      <c r="D269" s="11">
        <f t="shared" si="4"/>
        <v>67.6</v>
      </c>
      <c r="E269" s="31"/>
    </row>
    <row r="270" spans="1:5" ht="14.25">
      <c r="A270" s="55" t="s">
        <v>67</v>
      </c>
      <c r="B270" s="33"/>
      <c r="C270" s="33"/>
      <c r="D270" s="11">
        <f t="shared" si="4"/>
      </c>
      <c r="E270" s="31"/>
    </row>
    <row r="271" spans="1:5" ht="14.25">
      <c r="A271" s="55" t="s">
        <v>68</v>
      </c>
      <c r="B271" s="33"/>
      <c r="C271" s="33"/>
      <c r="D271" s="11">
        <f t="shared" si="4"/>
      </c>
      <c r="E271" s="31"/>
    </row>
    <row r="272" spans="1:5" ht="14.25">
      <c r="A272" s="55" t="s">
        <v>69</v>
      </c>
      <c r="B272" s="33"/>
      <c r="C272" s="33"/>
      <c r="D272" s="11">
        <f t="shared" si="4"/>
      </c>
      <c r="E272" s="31"/>
    </row>
    <row r="273" spans="1:5" ht="14.25">
      <c r="A273" s="55" t="s">
        <v>109</v>
      </c>
      <c r="B273" s="33"/>
      <c r="C273" s="33"/>
      <c r="D273" s="11">
        <f t="shared" si="4"/>
      </c>
      <c r="E273" s="31"/>
    </row>
    <row r="274" spans="1:5" ht="14.25">
      <c r="A274" s="55" t="s">
        <v>226</v>
      </c>
      <c r="B274" s="33"/>
      <c r="C274" s="33"/>
      <c r="D274" s="11">
        <f t="shared" si="4"/>
      </c>
      <c r="E274" s="31"/>
    </row>
    <row r="275" spans="1:5" ht="14.25">
      <c r="A275" s="55" t="s">
        <v>227</v>
      </c>
      <c r="B275" s="33"/>
      <c r="C275" s="33"/>
      <c r="D275" s="11">
        <f t="shared" si="4"/>
      </c>
      <c r="E275" s="31"/>
    </row>
    <row r="276" spans="1:5" ht="14.25">
      <c r="A276" s="55" t="s">
        <v>228</v>
      </c>
      <c r="B276" s="33"/>
      <c r="C276" s="33"/>
      <c r="D276" s="11">
        <f t="shared" si="4"/>
      </c>
      <c r="E276" s="31"/>
    </row>
    <row r="277" spans="1:5" ht="14.25">
      <c r="A277" s="55" t="s">
        <v>229</v>
      </c>
      <c r="B277" s="33"/>
      <c r="C277" s="33"/>
      <c r="D277" s="11">
        <f t="shared" si="4"/>
      </c>
      <c r="E277" s="31"/>
    </row>
    <row r="278" spans="1:5" ht="14.25">
      <c r="A278" s="55" t="s">
        <v>76</v>
      </c>
      <c r="B278" s="33"/>
      <c r="C278" s="33"/>
      <c r="D278" s="11">
        <f t="shared" si="4"/>
      </c>
      <c r="E278" s="31"/>
    </row>
    <row r="279" spans="1:5" ht="14.25">
      <c r="A279" s="55" t="s">
        <v>230</v>
      </c>
      <c r="B279" s="33">
        <v>34</v>
      </c>
      <c r="C279" s="33">
        <v>23</v>
      </c>
      <c r="D279" s="11">
        <f t="shared" si="4"/>
        <v>67.6</v>
      </c>
      <c r="E279" s="31"/>
    </row>
    <row r="280" spans="1:5" ht="14.25">
      <c r="A280" s="53" t="s">
        <v>231</v>
      </c>
      <c r="B280" s="11">
        <f>SUM(B281:B286)</f>
        <v>0</v>
      </c>
      <c r="C280" s="11">
        <f>SUM(C281:C286)</f>
        <v>0</v>
      </c>
      <c r="D280" s="11">
        <f t="shared" si="4"/>
      </c>
      <c r="E280" s="31"/>
    </row>
    <row r="281" spans="1:5" ht="14.25">
      <c r="A281" s="53" t="s">
        <v>67</v>
      </c>
      <c r="B281" s="33"/>
      <c r="C281" s="33"/>
      <c r="D281" s="11">
        <f t="shared" si="4"/>
      </c>
      <c r="E281" s="31"/>
    </row>
    <row r="282" spans="1:5" ht="14.25">
      <c r="A282" s="53" t="s">
        <v>68</v>
      </c>
      <c r="B282" s="33"/>
      <c r="C282" s="33"/>
      <c r="D282" s="11">
        <f t="shared" si="4"/>
      </c>
      <c r="E282" s="31"/>
    </row>
    <row r="283" spans="1:5" ht="14.25">
      <c r="A283" s="55" t="s">
        <v>69</v>
      </c>
      <c r="B283" s="33"/>
      <c r="C283" s="33"/>
      <c r="D283" s="11">
        <f t="shared" si="4"/>
      </c>
      <c r="E283" s="31"/>
    </row>
    <row r="284" spans="1:5" ht="14.25">
      <c r="A284" s="55" t="s">
        <v>232</v>
      </c>
      <c r="B284" s="33"/>
      <c r="C284" s="33"/>
      <c r="D284" s="11">
        <f t="shared" si="4"/>
      </c>
      <c r="E284" s="31"/>
    </row>
    <row r="285" spans="1:5" ht="14.25">
      <c r="A285" s="55" t="s">
        <v>76</v>
      </c>
      <c r="B285" s="33"/>
      <c r="C285" s="33"/>
      <c r="D285" s="11">
        <f t="shared" si="4"/>
      </c>
      <c r="E285" s="31"/>
    </row>
    <row r="286" spans="1:5" ht="14.25">
      <c r="A286" s="31" t="s">
        <v>233</v>
      </c>
      <c r="B286" s="33"/>
      <c r="C286" s="33"/>
      <c r="D286" s="11">
        <f t="shared" si="4"/>
      </c>
      <c r="E286" s="31"/>
    </row>
    <row r="287" spans="1:5" ht="14.25">
      <c r="A287" s="56" t="s">
        <v>234</v>
      </c>
      <c r="B287" s="11">
        <f>SUM(B288:B294)</f>
        <v>0</v>
      </c>
      <c r="C287" s="11">
        <f>SUM(C288:C294)</f>
        <v>0</v>
      </c>
      <c r="D287" s="11">
        <f t="shared" si="4"/>
      </c>
      <c r="E287" s="31"/>
    </row>
    <row r="288" spans="1:5" ht="14.25">
      <c r="A288" s="53" t="s">
        <v>67</v>
      </c>
      <c r="B288" s="33"/>
      <c r="C288" s="33"/>
      <c r="D288" s="11">
        <f t="shared" si="4"/>
      </c>
      <c r="E288" s="31"/>
    </row>
    <row r="289" spans="1:5" ht="14.25">
      <c r="A289" s="53" t="s">
        <v>68</v>
      </c>
      <c r="B289" s="33"/>
      <c r="C289" s="33"/>
      <c r="D289" s="11">
        <f t="shared" si="4"/>
      </c>
      <c r="E289" s="31"/>
    </row>
    <row r="290" spans="1:5" ht="14.25">
      <c r="A290" s="55" t="s">
        <v>69</v>
      </c>
      <c r="B290" s="33"/>
      <c r="C290" s="33"/>
      <c r="D290" s="11">
        <f t="shared" si="4"/>
      </c>
      <c r="E290" s="31"/>
    </row>
    <row r="291" spans="1:5" ht="14.25">
      <c r="A291" s="55" t="s">
        <v>235</v>
      </c>
      <c r="B291" s="33"/>
      <c r="C291" s="33"/>
      <c r="D291" s="11">
        <f t="shared" si="4"/>
      </c>
      <c r="E291" s="31"/>
    </row>
    <row r="292" spans="1:5" ht="14.25">
      <c r="A292" s="55" t="s">
        <v>236</v>
      </c>
      <c r="B292" s="33"/>
      <c r="C292" s="33"/>
      <c r="D292" s="11">
        <f t="shared" si="4"/>
      </c>
      <c r="E292" s="31"/>
    </row>
    <row r="293" spans="1:5" ht="14.25">
      <c r="A293" s="55" t="s">
        <v>76</v>
      </c>
      <c r="B293" s="33"/>
      <c r="C293" s="33"/>
      <c r="D293" s="11">
        <f t="shared" si="4"/>
      </c>
      <c r="E293" s="31"/>
    </row>
    <row r="294" spans="1:5" ht="14.25">
      <c r="A294" s="55" t="s">
        <v>237</v>
      </c>
      <c r="B294" s="33"/>
      <c r="C294" s="33"/>
      <c r="D294" s="11">
        <f t="shared" si="4"/>
      </c>
      <c r="E294" s="31"/>
    </row>
    <row r="295" spans="1:5" ht="14.25">
      <c r="A295" s="31" t="s">
        <v>238</v>
      </c>
      <c r="B295" s="11">
        <f>SUM(B296:B303)</f>
        <v>0</v>
      </c>
      <c r="C295" s="11">
        <f>SUM(C296:C303)</f>
        <v>0</v>
      </c>
      <c r="D295" s="11">
        <f t="shared" si="4"/>
      </c>
      <c r="E295" s="31"/>
    </row>
    <row r="296" spans="1:5" ht="14.25">
      <c r="A296" s="53" t="s">
        <v>67</v>
      </c>
      <c r="B296" s="33"/>
      <c r="C296" s="33"/>
      <c r="D296" s="11">
        <f t="shared" si="4"/>
      </c>
      <c r="E296" s="31"/>
    </row>
    <row r="297" spans="1:5" ht="14.25">
      <c r="A297" s="53" t="s">
        <v>68</v>
      </c>
      <c r="B297" s="33"/>
      <c r="C297" s="33"/>
      <c r="D297" s="11">
        <f t="shared" si="4"/>
      </c>
      <c r="E297" s="31"/>
    </row>
    <row r="298" spans="1:5" ht="14.25">
      <c r="A298" s="53" t="s">
        <v>69</v>
      </c>
      <c r="B298" s="33"/>
      <c r="C298" s="33"/>
      <c r="D298" s="11">
        <f t="shared" si="4"/>
      </c>
      <c r="E298" s="31"/>
    </row>
    <row r="299" spans="1:5" ht="14.25">
      <c r="A299" s="55" t="s">
        <v>239</v>
      </c>
      <c r="B299" s="33"/>
      <c r="C299" s="33"/>
      <c r="D299" s="11">
        <f t="shared" si="4"/>
      </c>
      <c r="E299" s="31"/>
    </row>
    <row r="300" spans="1:5" ht="14.25">
      <c r="A300" s="55" t="s">
        <v>240</v>
      </c>
      <c r="B300" s="33"/>
      <c r="C300" s="33"/>
      <c r="D300" s="11">
        <f t="shared" si="4"/>
      </c>
      <c r="E300" s="31"/>
    </row>
    <row r="301" spans="1:5" ht="14.25">
      <c r="A301" s="55" t="s">
        <v>241</v>
      </c>
      <c r="B301" s="33"/>
      <c r="C301" s="33"/>
      <c r="D301" s="11">
        <f t="shared" si="4"/>
      </c>
      <c r="E301" s="31"/>
    </row>
    <row r="302" spans="1:5" ht="14.25">
      <c r="A302" s="53" t="s">
        <v>76</v>
      </c>
      <c r="B302" s="33"/>
      <c r="C302" s="33"/>
      <c r="D302" s="11">
        <f t="shared" si="4"/>
      </c>
      <c r="E302" s="31"/>
    </row>
    <row r="303" spans="1:5" ht="14.25">
      <c r="A303" s="53" t="s">
        <v>242</v>
      </c>
      <c r="B303" s="33"/>
      <c r="C303" s="33"/>
      <c r="D303" s="11">
        <f t="shared" si="4"/>
      </c>
      <c r="E303" s="31"/>
    </row>
    <row r="304" spans="1:5" ht="14.25">
      <c r="A304" s="53" t="s">
        <v>243</v>
      </c>
      <c r="B304" s="11">
        <f>SUM(B305:B319)</f>
        <v>0</v>
      </c>
      <c r="C304" s="11">
        <f>SUM(C305:C319)</f>
        <v>0</v>
      </c>
      <c r="D304" s="11">
        <f t="shared" si="4"/>
      </c>
      <c r="E304" s="31"/>
    </row>
    <row r="305" spans="1:5" ht="14.25">
      <c r="A305" s="55" t="s">
        <v>67</v>
      </c>
      <c r="B305" s="33"/>
      <c r="C305" s="33"/>
      <c r="D305" s="11">
        <f t="shared" si="4"/>
      </c>
      <c r="E305" s="31"/>
    </row>
    <row r="306" spans="1:5" ht="14.25">
      <c r="A306" s="55" t="s">
        <v>68</v>
      </c>
      <c r="B306" s="33"/>
      <c r="C306" s="33"/>
      <c r="D306" s="11">
        <f t="shared" si="4"/>
      </c>
      <c r="E306" s="31"/>
    </row>
    <row r="307" spans="1:5" ht="14.25">
      <c r="A307" s="55" t="s">
        <v>69</v>
      </c>
      <c r="B307" s="33"/>
      <c r="C307" s="33"/>
      <c r="D307" s="11">
        <f t="shared" si="4"/>
      </c>
      <c r="E307" s="31"/>
    </row>
    <row r="308" spans="1:5" ht="14.25">
      <c r="A308" s="31" t="s">
        <v>244</v>
      </c>
      <c r="B308" s="33"/>
      <c r="C308" s="33"/>
      <c r="D308" s="11">
        <f t="shared" si="4"/>
      </c>
      <c r="E308" s="31"/>
    </row>
    <row r="309" spans="1:5" ht="14.25">
      <c r="A309" s="53" t="s">
        <v>245</v>
      </c>
      <c r="B309" s="33"/>
      <c r="C309" s="33"/>
      <c r="D309" s="11">
        <f t="shared" si="4"/>
      </c>
      <c r="E309" s="31"/>
    </row>
    <row r="310" spans="1:5" ht="14.25">
      <c r="A310" s="53" t="s">
        <v>246</v>
      </c>
      <c r="B310" s="33"/>
      <c r="C310" s="33"/>
      <c r="D310" s="11">
        <f t="shared" si="4"/>
      </c>
      <c r="E310" s="31"/>
    </row>
    <row r="311" spans="1:5" ht="14.25">
      <c r="A311" s="56" t="s">
        <v>247</v>
      </c>
      <c r="B311" s="33"/>
      <c r="C311" s="33"/>
      <c r="D311" s="11">
        <f t="shared" si="4"/>
      </c>
      <c r="E311" s="31"/>
    </row>
    <row r="312" spans="1:5" ht="14.25">
      <c r="A312" s="55" t="s">
        <v>248</v>
      </c>
      <c r="B312" s="33"/>
      <c r="C312" s="33"/>
      <c r="D312" s="11">
        <f t="shared" si="4"/>
      </c>
      <c r="E312" s="31"/>
    </row>
    <row r="313" spans="1:5" ht="14.25">
      <c r="A313" s="55" t="s">
        <v>249</v>
      </c>
      <c r="B313" s="33"/>
      <c r="C313" s="33"/>
      <c r="D313" s="11">
        <f t="shared" si="4"/>
      </c>
      <c r="E313" s="31"/>
    </row>
    <row r="314" spans="1:5" ht="14.25">
      <c r="A314" s="55" t="s">
        <v>250</v>
      </c>
      <c r="B314" s="33"/>
      <c r="C314" s="33"/>
      <c r="D314" s="11">
        <f t="shared" si="4"/>
      </c>
      <c r="E314" s="31"/>
    </row>
    <row r="315" spans="1:5" ht="14.25">
      <c r="A315" s="55" t="s">
        <v>251</v>
      </c>
      <c r="B315" s="33"/>
      <c r="C315" s="33"/>
      <c r="D315" s="11">
        <f t="shared" si="4"/>
      </c>
      <c r="E315" s="31"/>
    </row>
    <row r="316" spans="1:5" ht="14.25">
      <c r="A316" s="55" t="s">
        <v>252</v>
      </c>
      <c r="B316" s="33"/>
      <c r="C316" s="33"/>
      <c r="D316" s="11">
        <f t="shared" si="4"/>
      </c>
      <c r="E316" s="31"/>
    </row>
    <row r="317" spans="1:5" ht="14.25">
      <c r="A317" s="55" t="s">
        <v>109</v>
      </c>
      <c r="B317" s="33"/>
      <c r="C317" s="33"/>
      <c r="D317" s="11">
        <f t="shared" si="4"/>
      </c>
      <c r="E317" s="31"/>
    </row>
    <row r="318" spans="1:5" ht="14.25">
      <c r="A318" s="55" t="s">
        <v>76</v>
      </c>
      <c r="B318" s="33"/>
      <c r="C318" s="33"/>
      <c r="D318" s="11">
        <f t="shared" si="4"/>
      </c>
      <c r="E318" s="31"/>
    </row>
    <row r="319" spans="1:5" ht="14.25">
      <c r="A319" s="53" t="s">
        <v>253</v>
      </c>
      <c r="B319" s="33"/>
      <c r="C319" s="33"/>
      <c r="D319" s="11">
        <f t="shared" si="4"/>
      </c>
      <c r="E319" s="31"/>
    </row>
    <row r="320" spans="1:5" ht="14.25">
      <c r="A320" s="56" t="s">
        <v>254</v>
      </c>
      <c r="B320" s="11">
        <f>SUM(B321:B329)</f>
        <v>0</v>
      </c>
      <c r="C320" s="11">
        <f>SUM(C321:C329)</f>
        <v>0</v>
      </c>
      <c r="D320" s="11">
        <f t="shared" si="4"/>
      </c>
      <c r="E320" s="31"/>
    </row>
    <row r="321" spans="1:5" ht="14.25">
      <c r="A321" s="53" t="s">
        <v>67</v>
      </c>
      <c r="B321" s="33"/>
      <c r="C321" s="33"/>
      <c r="D321" s="11">
        <f t="shared" si="4"/>
      </c>
      <c r="E321" s="31"/>
    </row>
    <row r="322" spans="1:5" ht="14.25">
      <c r="A322" s="55" t="s">
        <v>68</v>
      </c>
      <c r="B322" s="33"/>
      <c r="C322" s="33"/>
      <c r="D322" s="11">
        <f t="shared" si="4"/>
      </c>
      <c r="E322" s="31"/>
    </row>
    <row r="323" spans="1:5" ht="14.25">
      <c r="A323" s="55" t="s">
        <v>69</v>
      </c>
      <c r="B323" s="33"/>
      <c r="C323" s="33"/>
      <c r="D323" s="11">
        <f t="shared" si="4"/>
      </c>
      <c r="E323" s="31"/>
    </row>
    <row r="324" spans="1:5" ht="14.25">
      <c r="A324" s="55" t="s">
        <v>255</v>
      </c>
      <c r="B324" s="33"/>
      <c r="C324" s="33"/>
      <c r="D324" s="11">
        <f t="shared" si="4"/>
      </c>
      <c r="E324" s="31"/>
    </row>
    <row r="325" spans="1:5" ht="14.25">
      <c r="A325" s="31" t="s">
        <v>256</v>
      </c>
      <c r="B325" s="33"/>
      <c r="C325" s="33"/>
      <c r="D325" s="11">
        <f aca="true" t="shared" si="5" ref="D325:D388">IF(B325=0,"",ROUND(C325/B325*100,1))</f>
      </c>
      <c r="E325" s="31"/>
    </row>
    <row r="326" spans="1:5" ht="14.25">
      <c r="A326" s="53" t="s">
        <v>257</v>
      </c>
      <c r="B326" s="33"/>
      <c r="C326" s="33"/>
      <c r="D326" s="11">
        <f t="shared" si="5"/>
      </c>
      <c r="E326" s="31"/>
    </row>
    <row r="327" spans="1:5" ht="14.25">
      <c r="A327" s="53" t="s">
        <v>109</v>
      </c>
      <c r="B327" s="33"/>
      <c r="C327" s="33"/>
      <c r="D327" s="11">
        <f t="shared" si="5"/>
      </c>
      <c r="E327" s="31"/>
    </row>
    <row r="328" spans="1:5" ht="14.25">
      <c r="A328" s="53" t="s">
        <v>76</v>
      </c>
      <c r="B328" s="33"/>
      <c r="C328" s="33"/>
      <c r="D328" s="11">
        <f t="shared" si="5"/>
      </c>
      <c r="E328" s="31"/>
    </row>
    <row r="329" spans="1:5" ht="14.25">
      <c r="A329" s="53" t="s">
        <v>258</v>
      </c>
      <c r="B329" s="33"/>
      <c r="C329" s="33"/>
      <c r="D329" s="11">
        <f t="shared" si="5"/>
      </c>
      <c r="E329" s="31"/>
    </row>
    <row r="330" spans="1:5" ht="14.25">
      <c r="A330" s="55" t="s">
        <v>259</v>
      </c>
      <c r="B330" s="11">
        <f>SUM(B331:B339)</f>
        <v>0</v>
      </c>
      <c r="C330" s="11">
        <f>SUM(C331:C339)</f>
        <v>0</v>
      </c>
      <c r="D330" s="11">
        <f t="shared" si="5"/>
      </c>
      <c r="E330" s="31"/>
    </row>
    <row r="331" spans="1:5" ht="14.25">
      <c r="A331" s="55" t="s">
        <v>67</v>
      </c>
      <c r="B331" s="33"/>
      <c r="C331" s="33"/>
      <c r="D331" s="11">
        <f t="shared" si="5"/>
      </c>
      <c r="E331" s="31"/>
    </row>
    <row r="332" spans="1:5" ht="14.25">
      <c r="A332" s="55" t="s">
        <v>68</v>
      </c>
      <c r="B332" s="33"/>
      <c r="C332" s="33"/>
      <c r="D332" s="11">
        <f t="shared" si="5"/>
      </c>
      <c r="E332" s="31"/>
    </row>
    <row r="333" spans="1:5" ht="14.25">
      <c r="A333" s="53" t="s">
        <v>69</v>
      </c>
      <c r="B333" s="33"/>
      <c r="C333" s="33"/>
      <c r="D333" s="11">
        <f t="shared" si="5"/>
      </c>
      <c r="E333" s="31"/>
    </row>
    <row r="334" spans="1:5" ht="14.25">
      <c r="A334" s="53" t="s">
        <v>260</v>
      </c>
      <c r="B334" s="33"/>
      <c r="C334" s="33"/>
      <c r="D334" s="11">
        <f t="shared" si="5"/>
      </c>
      <c r="E334" s="31"/>
    </row>
    <row r="335" spans="1:5" ht="14.25">
      <c r="A335" s="53" t="s">
        <v>261</v>
      </c>
      <c r="B335" s="33"/>
      <c r="C335" s="33"/>
      <c r="D335" s="11">
        <f t="shared" si="5"/>
      </c>
      <c r="E335" s="31"/>
    </row>
    <row r="336" spans="1:5" ht="14.25">
      <c r="A336" s="55" t="s">
        <v>262</v>
      </c>
      <c r="B336" s="33"/>
      <c r="C336" s="33"/>
      <c r="D336" s="11">
        <f t="shared" si="5"/>
      </c>
      <c r="E336" s="31"/>
    </row>
    <row r="337" spans="1:5" ht="14.25">
      <c r="A337" s="55" t="s">
        <v>109</v>
      </c>
      <c r="B337" s="33"/>
      <c r="C337" s="33"/>
      <c r="D337" s="11">
        <f t="shared" si="5"/>
      </c>
      <c r="E337" s="31"/>
    </row>
    <row r="338" spans="1:5" ht="14.25">
      <c r="A338" s="55" t="s">
        <v>76</v>
      </c>
      <c r="B338" s="33"/>
      <c r="C338" s="33"/>
      <c r="D338" s="11">
        <f t="shared" si="5"/>
      </c>
      <c r="E338" s="31"/>
    </row>
    <row r="339" spans="1:5" ht="14.25">
      <c r="A339" s="55" t="s">
        <v>263</v>
      </c>
      <c r="B339" s="33"/>
      <c r="C339" s="33"/>
      <c r="D339" s="11">
        <f t="shared" si="5"/>
      </c>
      <c r="E339" s="31"/>
    </row>
    <row r="340" spans="1:5" ht="14.25">
      <c r="A340" s="31" t="s">
        <v>264</v>
      </c>
      <c r="B340" s="11">
        <f>SUM(B341:B347)</f>
        <v>0</v>
      </c>
      <c r="C340" s="11">
        <f>SUM(C341:C347)</f>
        <v>0</v>
      </c>
      <c r="D340" s="11">
        <f t="shared" si="5"/>
      </c>
      <c r="E340" s="31"/>
    </row>
    <row r="341" spans="1:5" ht="14.25">
      <c r="A341" s="53" t="s">
        <v>67</v>
      </c>
      <c r="B341" s="33"/>
      <c r="C341" s="33"/>
      <c r="D341" s="11">
        <f t="shared" si="5"/>
      </c>
      <c r="E341" s="31"/>
    </row>
    <row r="342" spans="1:5" ht="14.25">
      <c r="A342" s="53" t="s">
        <v>68</v>
      </c>
      <c r="B342" s="33"/>
      <c r="C342" s="33"/>
      <c r="D342" s="11">
        <f t="shared" si="5"/>
      </c>
      <c r="E342" s="31"/>
    </row>
    <row r="343" spans="1:5" ht="14.25">
      <c r="A343" s="56" t="s">
        <v>69</v>
      </c>
      <c r="B343" s="33"/>
      <c r="C343" s="33"/>
      <c r="D343" s="11">
        <f t="shared" si="5"/>
      </c>
      <c r="E343" s="31"/>
    </row>
    <row r="344" spans="1:5" ht="14.25">
      <c r="A344" s="106" t="s">
        <v>265</v>
      </c>
      <c r="B344" s="33"/>
      <c r="C344" s="33"/>
      <c r="D344" s="11">
        <f t="shared" si="5"/>
      </c>
      <c r="E344" s="31"/>
    </row>
    <row r="345" spans="1:5" ht="14.25">
      <c r="A345" s="55" t="s">
        <v>266</v>
      </c>
      <c r="B345" s="33"/>
      <c r="C345" s="33"/>
      <c r="D345" s="11">
        <f t="shared" si="5"/>
      </c>
      <c r="E345" s="31"/>
    </row>
    <row r="346" spans="1:5" ht="14.25">
      <c r="A346" s="55" t="s">
        <v>76</v>
      </c>
      <c r="B346" s="33"/>
      <c r="C346" s="33"/>
      <c r="D346" s="11">
        <f t="shared" si="5"/>
      </c>
      <c r="E346" s="31"/>
    </row>
    <row r="347" spans="1:5" ht="15.75" customHeight="1">
      <c r="A347" s="53" t="s">
        <v>267</v>
      </c>
      <c r="B347" s="33"/>
      <c r="C347" s="33"/>
      <c r="D347" s="11">
        <f t="shared" si="5"/>
      </c>
      <c r="E347" s="31"/>
    </row>
    <row r="348" spans="1:5" ht="14.25">
      <c r="A348" s="53" t="s">
        <v>268</v>
      </c>
      <c r="B348" s="11">
        <f>SUM(B349:B353)</f>
        <v>0</v>
      </c>
      <c r="C348" s="11">
        <f>SUM(C349:C353)</f>
        <v>0</v>
      </c>
      <c r="D348" s="11">
        <f t="shared" si="5"/>
      </c>
      <c r="E348" s="31"/>
    </row>
    <row r="349" spans="1:5" ht="14.25">
      <c r="A349" s="53" t="s">
        <v>67</v>
      </c>
      <c r="B349" s="33"/>
      <c r="C349" s="33"/>
      <c r="D349" s="11">
        <f t="shared" si="5"/>
      </c>
      <c r="E349" s="31"/>
    </row>
    <row r="350" spans="1:5" ht="14.25">
      <c r="A350" s="55" t="s">
        <v>68</v>
      </c>
      <c r="B350" s="33"/>
      <c r="C350" s="33"/>
      <c r="D350" s="11">
        <f t="shared" si="5"/>
      </c>
      <c r="E350" s="31"/>
    </row>
    <row r="351" spans="1:5" ht="14.25">
      <c r="A351" s="53" t="s">
        <v>109</v>
      </c>
      <c r="B351" s="33"/>
      <c r="C351" s="33"/>
      <c r="D351" s="11">
        <f t="shared" si="5"/>
      </c>
      <c r="E351" s="31"/>
    </row>
    <row r="352" spans="1:5" ht="14.25">
      <c r="A352" s="55" t="s">
        <v>269</v>
      </c>
      <c r="B352" s="33"/>
      <c r="C352" s="33"/>
      <c r="D352" s="11">
        <f t="shared" si="5"/>
      </c>
      <c r="E352" s="31"/>
    </row>
    <row r="353" spans="1:5" ht="14.25">
      <c r="A353" s="53" t="s">
        <v>270</v>
      </c>
      <c r="B353" s="33"/>
      <c r="C353" s="33"/>
      <c r="D353" s="11">
        <f t="shared" si="5"/>
      </c>
      <c r="E353" s="31"/>
    </row>
    <row r="354" spans="1:5" ht="14.25">
      <c r="A354" s="53" t="s">
        <v>271</v>
      </c>
      <c r="B354" s="11">
        <f>SUM(B355)</f>
        <v>46</v>
      </c>
      <c r="C354" s="11">
        <f>SUM(C355)</f>
        <v>20</v>
      </c>
      <c r="D354" s="11">
        <f t="shared" si="5"/>
        <v>43.5</v>
      </c>
      <c r="E354" s="31"/>
    </row>
    <row r="355" spans="1:5" ht="14.25">
      <c r="A355" s="53" t="s">
        <v>272</v>
      </c>
      <c r="B355" s="33">
        <v>46</v>
      </c>
      <c r="C355" s="33">
        <v>20</v>
      </c>
      <c r="D355" s="11">
        <f t="shared" si="5"/>
        <v>43.5</v>
      </c>
      <c r="E355" s="31"/>
    </row>
    <row r="356" spans="1:5" ht="14.25">
      <c r="A356" s="31" t="s">
        <v>273</v>
      </c>
      <c r="B356" s="17">
        <f>SUM(B357,B362,B371,B377,B383,B387,B391,B395,B401,B408)</f>
        <v>10</v>
      </c>
      <c r="C356" s="17">
        <f>SUM(C357,C362,C371,C377,C383,C387,C391,C395,C401,C408)</f>
        <v>20</v>
      </c>
      <c r="D356" s="11">
        <f t="shared" si="5"/>
        <v>200</v>
      </c>
      <c r="E356" s="31"/>
    </row>
    <row r="357" spans="1:5" ht="14.25">
      <c r="A357" s="55" t="s">
        <v>274</v>
      </c>
      <c r="B357" s="11">
        <f>SUM(B358:B361)</f>
        <v>0</v>
      </c>
      <c r="C357" s="11">
        <f>SUM(C358:C361)</f>
        <v>0</v>
      </c>
      <c r="D357" s="11">
        <f t="shared" si="5"/>
      </c>
      <c r="E357" s="31"/>
    </row>
    <row r="358" spans="1:5" ht="14.25">
      <c r="A358" s="53" t="s">
        <v>67</v>
      </c>
      <c r="B358" s="33"/>
      <c r="C358" s="33"/>
      <c r="D358" s="11">
        <f t="shared" si="5"/>
      </c>
      <c r="E358" s="31"/>
    </row>
    <row r="359" spans="1:5" ht="14.25">
      <c r="A359" s="53" t="s">
        <v>68</v>
      </c>
      <c r="B359" s="33"/>
      <c r="C359" s="33"/>
      <c r="D359" s="11">
        <f t="shared" si="5"/>
      </c>
      <c r="E359" s="31"/>
    </row>
    <row r="360" spans="1:5" ht="14.25">
      <c r="A360" s="53" t="s">
        <v>69</v>
      </c>
      <c r="B360" s="33"/>
      <c r="C360" s="33"/>
      <c r="D360" s="11">
        <f t="shared" si="5"/>
      </c>
      <c r="E360" s="31"/>
    </row>
    <row r="361" spans="1:5" ht="14.25">
      <c r="A361" s="106" t="s">
        <v>275</v>
      </c>
      <c r="B361" s="33"/>
      <c r="C361" s="33"/>
      <c r="D361" s="11">
        <f t="shared" si="5"/>
      </c>
      <c r="E361" s="31"/>
    </row>
    <row r="362" spans="1:5" ht="14.25">
      <c r="A362" s="53" t="s">
        <v>276</v>
      </c>
      <c r="B362" s="11">
        <f>SUM(B363:B370)</f>
        <v>10</v>
      </c>
      <c r="C362" s="11">
        <f>SUM(C363:C370)</f>
        <v>20</v>
      </c>
      <c r="D362" s="11">
        <f t="shared" si="5"/>
        <v>200</v>
      </c>
      <c r="E362" s="31"/>
    </row>
    <row r="363" spans="1:5" ht="14.25">
      <c r="A363" s="53" t="s">
        <v>277</v>
      </c>
      <c r="B363" s="33"/>
      <c r="C363" s="33"/>
      <c r="D363" s="11">
        <f t="shared" si="5"/>
      </c>
      <c r="E363" s="31"/>
    </row>
    <row r="364" spans="1:5" ht="14.25">
      <c r="A364" s="53" t="s">
        <v>278</v>
      </c>
      <c r="B364" s="33"/>
      <c r="C364" s="33"/>
      <c r="D364" s="11">
        <f t="shared" si="5"/>
      </c>
      <c r="E364" s="31"/>
    </row>
    <row r="365" spans="1:5" ht="14.25">
      <c r="A365" s="55" t="s">
        <v>279</v>
      </c>
      <c r="B365" s="33"/>
      <c r="C365" s="33"/>
      <c r="D365" s="11">
        <f t="shared" si="5"/>
      </c>
      <c r="E365" s="31"/>
    </row>
    <row r="366" spans="1:5" ht="14.25">
      <c r="A366" s="55" t="s">
        <v>280</v>
      </c>
      <c r="B366" s="33"/>
      <c r="C366" s="33"/>
      <c r="D366" s="11">
        <f t="shared" si="5"/>
      </c>
      <c r="E366" s="31"/>
    </row>
    <row r="367" spans="1:5" ht="14.25">
      <c r="A367" s="55" t="s">
        <v>281</v>
      </c>
      <c r="B367" s="33"/>
      <c r="C367" s="33"/>
      <c r="D367" s="11">
        <f t="shared" si="5"/>
      </c>
      <c r="E367" s="31"/>
    </row>
    <row r="368" spans="1:5" ht="14.25">
      <c r="A368" s="53" t="s">
        <v>282</v>
      </c>
      <c r="B368" s="33"/>
      <c r="C368" s="33"/>
      <c r="D368" s="11">
        <f t="shared" si="5"/>
      </c>
      <c r="E368" s="31"/>
    </row>
    <row r="369" spans="1:5" ht="14.25">
      <c r="A369" s="53" t="s">
        <v>283</v>
      </c>
      <c r="B369" s="33"/>
      <c r="C369" s="33"/>
      <c r="D369" s="11">
        <f t="shared" si="5"/>
      </c>
      <c r="E369" s="31"/>
    </row>
    <row r="370" spans="1:5" ht="14.25">
      <c r="A370" s="53" t="s">
        <v>284</v>
      </c>
      <c r="B370" s="33">
        <v>10</v>
      </c>
      <c r="C370" s="33">
        <v>20</v>
      </c>
      <c r="D370" s="11">
        <f t="shared" si="5"/>
        <v>200</v>
      </c>
      <c r="E370" s="31"/>
    </row>
    <row r="371" spans="1:5" ht="14.25">
      <c r="A371" s="53" t="s">
        <v>285</v>
      </c>
      <c r="B371" s="11">
        <f>SUM(B372:B376)</f>
        <v>0</v>
      </c>
      <c r="C371" s="11">
        <f>SUM(C372:C376)</f>
        <v>0</v>
      </c>
      <c r="D371" s="11">
        <f t="shared" si="5"/>
      </c>
      <c r="E371" s="31"/>
    </row>
    <row r="372" spans="1:5" ht="14.25">
      <c r="A372" s="53" t="s">
        <v>286</v>
      </c>
      <c r="B372" s="33"/>
      <c r="C372" s="33"/>
      <c r="D372" s="11">
        <f t="shared" si="5"/>
      </c>
      <c r="E372" s="31"/>
    </row>
    <row r="373" spans="1:5" ht="14.25">
      <c r="A373" s="53" t="s">
        <v>287</v>
      </c>
      <c r="B373" s="33"/>
      <c r="C373" s="33"/>
      <c r="D373" s="11">
        <f t="shared" si="5"/>
      </c>
      <c r="E373" s="31"/>
    </row>
    <row r="374" spans="1:5" ht="14.25">
      <c r="A374" s="53" t="s">
        <v>288</v>
      </c>
      <c r="B374" s="33"/>
      <c r="C374" s="33"/>
      <c r="D374" s="11">
        <f t="shared" si="5"/>
      </c>
      <c r="E374" s="31"/>
    </row>
    <row r="375" spans="1:5" ht="14.25">
      <c r="A375" s="55" t="s">
        <v>289</v>
      </c>
      <c r="B375" s="33"/>
      <c r="C375" s="33"/>
      <c r="D375" s="11">
        <f t="shared" si="5"/>
      </c>
      <c r="E375" s="31"/>
    </row>
    <row r="376" spans="1:5" ht="14.25">
      <c r="A376" s="55" t="s">
        <v>290</v>
      </c>
      <c r="B376" s="33"/>
      <c r="C376" s="33"/>
      <c r="D376" s="11">
        <f t="shared" si="5"/>
      </c>
      <c r="E376" s="31"/>
    </row>
    <row r="377" spans="1:5" ht="14.25">
      <c r="A377" s="31" t="s">
        <v>291</v>
      </c>
      <c r="B377" s="11">
        <f>SUM(B378:B382)</f>
        <v>0</v>
      </c>
      <c r="C377" s="11">
        <f>SUM(C378:C382)</f>
        <v>0</v>
      </c>
      <c r="D377" s="11">
        <f t="shared" si="5"/>
      </c>
      <c r="E377" s="31"/>
    </row>
    <row r="378" spans="1:5" ht="14.25">
      <c r="A378" s="53" t="s">
        <v>292</v>
      </c>
      <c r="B378" s="33"/>
      <c r="C378" s="33"/>
      <c r="D378" s="11">
        <f t="shared" si="5"/>
      </c>
      <c r="E378" s="31"/>
    </row>
    <row r="379" spans="1:5" ht="14.25">
      <c r="A379" s="53" t="s">
        <v>293</v>
      </c>
      <c r="B379" s="33"/>
      <c r="C379" s="33"/>
      <c r="D379" s="11">
        <f t="shared" si="5"/>
      </c>
      <c r="E379" s="31"/>
    </row>
    <row r="380" spans="1:5" ht="14.25">
      <c r="A380" s="53" t="s">
        <v>294</v>
      </c>
      <c r="B380" s="33"/>
      <c r="C380" s="33"/>
      <c r="D380" s="11">
        <f t="shared" si="5"/>
      </c>
      <c r="E380" s="31"/>
    </row>
    <row r="381" spans="1:5" ht="14.25">
      <c r="A381" s="55" t="s">
        <v>295</v>
      </c>
      <c r="B381" s="33"/>
      <c r="C381" s="33"/>
      <c r="D381" s="11">
        <f t="shared" si="5"/>
      </c>
      <c r="E381" s="31"/>
    </row>
    <row r="382" spans="1:5" ht="14.25">
      <c r="A382" s="55" t="s">
        <v>296</v>
      </c>
      <c r="B382" s="33"/>
      <c r="C382" s="33"/>
      <c r="D382" s="11">
        <f t="shared" si="5"/>
      </c>
      <c r="E382" s="31"/>
    </row>
    <row r="383" spans="1:5" ht="14.25">
      <c r="A383" s="55" t="s">
        <v>297</v>
      </c>
      <c r="B383" s="11">
        <f>SUM(B384:B386)</f>
        <v>0</v>
      </c>
      <c r="C383" s="11">
        <f>SUM(C384:C386)</f>
        <v>0</v>
      </c>
      <c r="D383" s="11">
        <f t="shared" si="5"/>
      </c>
      <c r="E383" s="31"/>
    </row>
    <row r="384" spans="1:5" ht="14.25">
      <c r="A384" s="53" t="s">
        <v>298</v>
      </c>
      <c r="B384" s="33"/>
      <c r="C384" s="33"/>
      <c r="D384" s="11">
        <f t="shared" si="5"/>
      </c>
      <c r="E384" s="31"/>
    </row>
    <row r="385" spans="1:5" ht="14.25">
      <c r="A385" s="53" t="s">
        <v>299</v>
      </c>
      <c r="B385" s="33"/>
      <c r="C385" s="33"/>
      <c r="D385" s="11">
        <f t="shared" si="5"/>
      </c>
      <c r="E385" s="31"/>
    </row>
    <row r="386" spans="1:5" ht="14.25">
      <c r="A386" s="53" t="s">
        <v>300</v>
      </c>
      <c r="B386" s="33"/>
      <c r="C386" s="33"/>
      <c r="D386" s="11">
        <f t="shared" si="5"/>
      </c>
      <c r="E386" s="31"/>
    </row>
    <row r="387" spans="1:5" ht="14.25">
      <c r="A387" s="55" t="s">
        <v>301</v>
      </c>
      <c r="B387" s="11">
        <f>SUM(B388:B390)</f>
        <v>0</v>
      </c>
      <c r="C387" s="11">
        <f>SUM(C388:C390)</f>
        <v>0</v>
      </c>
      <c r="D387" s="11">
        <f t="shared" si="5"/>
      </c>
      <c r="E387" s="31"/>
    </row>
    <row r="388" spans="1:5" ht="14.25">
      <c r="A388" s="55" t="s">
        <v>302</v>
      </c>
      <c r="B388" s="33"/>
      <c r="C388" s="33"/>
      <c r="D388" s="11">
        <f t="shared" si="5"/>
      </c>
      <c r="E388" s="31"/>
    </row>
    <row r="389" spans="1:5" ht="14.25">
      <c r="A389" s="55" t="s">
        <v>303</v>
      </c>
      <c r="B389" s="33"/>
      <c r="C389" s="33"/>
      <c r="D389" s="11">
        <f aca="true" t="shared" si="6" ref="D389:D452">IF(B389=0,"",ROUND(C389/B389*100,1))</f>
      </c>
      <c r="E389" s="31"/>
    </row>
    <row r="390" spans="1:5" ht="14.25">
      <c r="A390" s="31" t="s">
        <v>304</v>
      </c>
      <c r="B390" s="33"/>
      <c r="C390" s="33"/>
      <c r="D390" s="11">
        <f t="shared" si="6"/>
      </c>
      <c r="E390" s="31"/>
    </row>
    <row r="391" spans="1:5" ht="14.25">
      <c r="A391" s="53" t="s">
        <v>305</v>
      </c>
      <c r="B391" s="11">
        <f>SUM(B392:B394)</f>
        <v>0</v>
      </c>
      <c r="C391" s="11">
        <f>SUM(C392:C394)</f>
        <v>0</v>
      </c>
      <c r="D391" s="11">
        <f t="shared" si="6"/>
      </c>
      <c r="E391" s="31"/>
    </row>
    <row r="392" spans="1:5" ht="14.25">
      <c r="A392" s="53" t="s">
        <v>306</v>
      </c>
      <c r="B392" s="33"/>
      <c r="C392" s="33"/>
      <c r="D392" s="11">
        <f t="shared" si="6"/>
      </c>
      <c r="E392" s="31"/>
    </row>
    <row r="393" spans="1:5" ht="14.25">
      <c r="A393" s="53" t="s">
        <v>307</v>
      </c>
      <c r="B393" s="33"/>
      <c r="C393" s="33"/>
      <c r="D393" s="11">
        <f t="shared" si="6"/>
      </c>
      <c r="E393" s="31"/>
    </row>
    <row r="394" spans="1:5" ht="14.25">
      <c r="A394" s="55" t="s">
        <v>308</v>
      </c>
      <c r="B394" s="33"/>
      <c r="C394" s="33"/>
      <c r="D394" s="11">
        <f t="shared" si="6"/>
      </c>
      <c r="E394" s="31"/>
    </row>
    <row r="395" spans="1:5" ht="14.25">
      <c r="A395" s="55" t="s">
        <v>309</v>
      </c>
      <c r="B395" s="11">
        <f>SUM(B396:B400)</f>
        <v>0</v>
      </c>
      <c r="C395" s="11">
        <f>SUM(C396:C400)</f>
        <v>0</v>
      </c>
      <c r="D395" s="11">
        <f t="shared" si="6"/>
      </c>
      <c r="E395" s="31"/>
    </row>
    <row r="396" spans="1:5" ht="14.25">
      <c r="A396" s="55" t="s">
        <v>310</v>
      </c>
      <c r="B396" s="33"/>
      <c r="C396" s="33"/>
      <c r="D396" s="11">
        <f t="shared" si="6"/>
      </c>
      <c r="E396" s="31"/>
    </row>
    <row r="397" spans="1:5" ht="14.25">
      <c r="A397" s="53" t="s">
        <v>311</v>
      </c>
      <c r="B397" s="33"/>
      <c r="C397" s="33"/>
      <c r="D397" s="11">
        <f t="shared" si="6"/>
      </c>
      <c r="E397" s="31"/>
    </row>
    <row r="398" spans="1:5" ht="14.25">
      <c r="A398" s="53" t="s">
        <v>312</v>
      </c>
      <c r="B398" s="33"/>
      <c r="C398" s="33"/>
      <c r="D398" s="11">
        <f t="shared" si="6"/>
      </c>
      <c r="E398" s="31"/>
    </row>
    <row r="399" spans="1:5" ht="14.25">
      <c r="A399" s="53" t="s">
        <v>313</v>
      </c>
      <c r="B399" s="33"/>
      <c r="C399" s="33"/>
      <c r="D399" s="11">
        <f t="shared" si="6"/>
      </c>
      <c r="E399" s="31"/>
    </row>
    <row r="400" spans="1:5" ht="14.25">
      <c r="A400" s="53" t="s">
        <v>314</v>
      </c>
      <c r="B400" s="33"/>
      <c r="C400" s="33"/>
      <c r="D400" s="11">
        <f t="shared" si="6"/>
      </c>
      <c r="E400" s="31"/>
    </row>
    <row r="401" spans="1:5" ht="14.25">
      <c r="A401" s="53" t="s">
        <v>315</v>
      </c>
      <c r="B401" s="11">
        <f>SUM(B402:B407)</f>
        <v>0</v>
      </c>
      <c r="C401" s="11">
        <f>SUM(C402:C407)</f>
        <v>0</v>
      </c>
      <c r="D401" s="11">
        <f t="shared" si="6"/>
      </c>
      <c r="E401" s="31"/>
    </row>
    <row r="402" spans="1:5" ht="14.25">
      <c r="A402" s="55" t="s">
        <v>316</v>
      </c>
      <c r="B402" s="33"/>
      <c r="C402" s="33"/>
      <c r="D402" s="11">
        <f t="shared" si="6"/>
      </c>
      <c r="E402" s="31"/>
    </row>
    <row r="403" spans="1:5" ht="14.25">
      <c r="A403" s="55" t="s">
        <v>317</v>
      </c>
      <c r="B403" s="33"/>
      <c r="C403" s="33"/>
      <c r="D403" s="11">
        <f t="shared" si="6"/>
      </c>
      <c r="E403" s="31"/>
    </row>
    <row r="404" spans="1:5" ht="14.25">
      <c r="A404" s="55" t="s">
        <v>318</v>
      </c>
      <c r="B404" s="33"/>
      <c r="C404" s="33"/>
      <c r="D404" s="11">
        <f t="shared" si="6"/>
      </c>
      <c r="E404" s="31"/>
    </row>
    <row r="405" spans="1:5" ht="14.25">
      <c r="A405" s="31" t="s">
        <v>319</v>
      </c>
      <c r="B405" s="33"/>
      <c r="C405" s="33"/>
      <c r="D405" s="11">
        <f t="shared" si="6"/>
      </c>
      <c r="E405" s="31"/>
    </row>
    <row r="406" spans="1:5" ht="14.25">
      <c r="A406" s="53" t="s">
        <v>320</v>
      </c>
      <c r="B406" s="33"/>
      <c r="C406" s="33"/>
      <c r="D406" s="11">
        <f t="shared" si="6"/>
      </c>
      <c r="E406" s="31"/>
    </row>
    <row r="407" spans="1:5" ht="14.25">
      <c r="A407" s="53" t="s">
        <v>321</v>
      </c>
      <c r="B407" s="33"/>
      <c r="C407" s="33"/>
      <c r="D407" s="11">
        <f t="shared" si="6"/>
      </c>
      <c r="E407" s="31"/>
    </row>
    <row r="408" spans="1:5" ht="14.25">
      <c r="A408" s="53" t="s">
        <v>322</v>
      </c>
      <c r="B408" s="33"/>
      <c r="C408" s="33"/>
      <c r="D408" s="11">
        <f t="shared" si="6"/>
      </c>
      <c r="E408" s="31"/>
    </row>
    <row r="409" spans="1:5" ht="14.25">
      <c r="A409" s="31" t="s">
        <v>323</v>
      </c>
      <c r="B409" s="17">
        <f>SUM(B410,B415,B423,B429,B433,B438,B443,B450,B454,B458)</f>
        <v>0</v>
      </c>
      <c r="C409" s="17">
        <f>SUM(C410,C415,C423,C429,C433,C438,C443,C450,C454,C458)</f>
        <v>0</v>
      </c>
      <c r="D409" s="11">
        <f t="shared" si="6"/>
      </c>
      <c r="E409" s="31"/>
    </row>
    <row r="410" spans="1:5" ht="14.25">
      <c r="A410" s="55" t="s">
        <v>324</v>
      </c>
      <c r="B410" s="11">
        <f>SUM(B411:B414)</f>
        <v>0</v>
      </c>
      <c r="C410" s="11">
        <f>SUM(C411:C414)</f>
        <v>0</v>
      </c>
      <c r="D410" s="11">
        <f t="shared" si="6"/>
      </c>
      <c r="E410" s="31"/>
    </row>
    <row r="411" spans="1:5" ht="14.25">
      <c r="A411" s="53" t="s">
        <v>67</v>
      </c>
      <c r="B411" s="33"/>
      <c r="C411" s="33"/>
      <c r="D411" s="11">
        <f t="shared" si="6"/>
      </c>
      <c r="E411" s="31"/>
    </row>
    <row r="412" spans="1:5" ht="14.25">
      <c r="A412" s="53" t="s">
        <v>68</v>
      </c>
      <c r="B412" s="33"/>
      <c r="C412" s="33"/>
      <c r="D412" s="11">
        <f t="shared" si="6"/>
      </c>
      <c r="E412" s="31"/>
    </row>
    <row r="413" spans="1:5" ht="14.25">
      <c r="A413" s="53" t="s">
        <v>69</v>
      </c>
      <c r="B413" s="33"/>
      <c r="C413" s="33"/>
      <c r="D413" s="11">
        <f t="shared" si="6"/>
      </c>
      <c r="E413" s="31"/>
    </row>
    <row r="414" spans="1:5" ht="14.25">
      <c r="A414" s="55" t="s">
        <v>325</v>
      </c>
      <c r="B414" s="33"/>
      <c r="C414" s="33"/>
      <c r="D414" s="11">
        <f t="shared" si="6"/>
      </c>
      <c r="E414" s="31"/>
    </row>
    <row r="415" spans="1:5" ht="14.25">
      <c r="A415" s="53" t="s">
        <v>326</v>
      </c>
      <c r="B415" s="11">
        <f>SUM(B416:B422)</f>
        <v>0</v>
      </c>
      <c r="C415" s="11">
        <f>SUM(C416:C422)</f>
        <v>0</v>
      </c>
      <c r="D415" s="11">
        <f t="shared" si="6"/>
      </c>
      <c r="E415" s="31"/>
    </row>
    <row r="416" spans="1:5" ht="14.25">
      <c r="A416" s="53" t="s">
        <v>327</v>
      </c>
      <c r="B416" s="33"/>
      <c r="C416" s="33"/>
      <c r="D416" s="11">
        <f t="shared" si="6"/>
      </c>
      <c r="E416" s="31"/>
    </row>
    <row r="417" spans="1:5" ht="14.25">
      <c r="A417" s="31" t="s">
        <v>328</v>
      </c>
      <c r="B417" s="33"/>
      <c r="C417" s="33"/>
      <c r="D417" s="11">
        <f t="shared" si="6"/>
      </c>
      <c r="E417" s="31"/>
    </row>
    <row r="418" spans="1:5" ht="14.25">
      <c r="A418" s="53" t="s">
        <v>329</v>
      </c>
      <c r="B418" s="33"/>
      <c r="C418" s="33"/>
      <c r="D418" s="11">
        <f t="shared" si="6"/>
      </c>
      <c r="E418" s="31"/>
    </row>
    <row r="419" spans="1:5" ht="14.25">
      <c r="A419" s="53" t="s">
        <v>330</v>
      </c>
      <c r="B419" s="33"/>
      <c r="C419" s="33"/>
      <c r="D419" s="11">
        <f t="shared" si="6"/>
      </c>
      <c r="E419" s="31"/>
    </row>
    <row r="420" spans="1:5" ht="14.25">
      <c r="A420" s="53" t="s">
        <v>331</v>
      </c>
      <c r="B420" s="33"/>
      <c r="C420" s="33"/>
      <c r="D420" s="11">
        <f t="shared" si="6"/>
      </c>
      <c r="E420" s="31"/>
    </row>
    <row r="421" spans="1:5" ht="14.25">
      <c r="A421" s="55" t="s">
        <v>332</v>
      </c>
      <c r="B421" s="33"/>
      <c r="C421" s="33"/>
      <c r="D421" s="11">
        <f t="shared" si="6"/>
      </c>
      <c r="E421" s="31"/>
    </row>
    <row r="422" spans="1:5" ht="14.25">
      <c r="A422" s="55" t="s">
        <v>333</v>
      </c>
      <c r="B422" s="33"/>
      <c r="C422" s="33"/>
      <c r="D422" s="11">
        <f t="shared" si="6"/>
      </c>
      <c r="E422" s="31"/>
    </row>
    <row r="423" spans="1:5" ht="14.25">
      <c r="A423" s="55" t="s">
        <v>334</v>
      </c>
      <c r="B423" s="11">
        <f>SUM(B424:B428)</f>
        <v>0</v>
      </c>
      <c r="C423" s="11">
        <f>SUM(C424:C428)</f>
        <v>0</v>
      </c>
      <c r="D423" s="11">
        <f t="shared" si="6"/>
      </c>
      <c r="E423" s="31"/>
    </row>
    <row r="424" spans="1:5" ht="14.25">
      <c r="A424" s="53" t="s">
        <v>327</v>
      </c>
      <c r="B424" s="33"/>
      <c r="C424" s="33"/>
      <c r="D424" s="11">
        <f t="shared" si="6"/>
      </c>
      <c r="E424" s="31"/>
    </row>
    <row r="425" spans="1:5" ht="14.25">
      <c r="A425" s="53" t="s">
        <v>335</v>
      </c>
      <c r="B425" s="33"/>
      <c r="C425" s="33"/>
      <c r="D425" s="11">
        <f t="shared" si="6"/>
      </c>
      <c r="E425" s="31"/>
    </row>
    <row r="426" spans="1:5" ht="14.25">
      <c r="A426" s="53" t="s">
        <v>336</v>
      </c>
      <c r="B426" s="33"/>
      <c r="C426" s="33"/>
      <c r="D426" s="11">
        <f t="shared" si="6"/>
      </c>
      <c r="E426" s="31"/>
    </row>
    <row r="427" spans="1:5" ht="14.25">
      <c r="A427" s="55" t="s">
        <v>337</v>
      </c>
      <c r="B427" s="33"/>
      <c r="C427" s="33"/>
      <c r="D427" s="11">
        <f t="shared" si="6"/>
      </c>
      <c r="E427" s="31"/>
    </row>
    <row r="428" spans="1:5" ht="14.25">
      <c r="A428" s="55" t="s">
        <v>338</v>
      </c>
      <c r="B428" s="33"/>
      <c r="C428" s="33"/>
      <c r="D428" s="11">
        <f t="shared" si="6"/>
      </c>
      <c r="E428" s="31"/>
    </row>
    <row r="429" spans="1:5" ht="14.25">
      <c r="A429" s="55" t="s">
        <v>339</v>
      </c>
      <c r="B429" s="11">
        <f>SUM(B430:B432)</f>
        <v>0</v>
      </c>
      <c r="C429" s="11">
        <f>SUM(C430:C432)</f>
        <v>0</v>
      </c>
      <c r="D429" s="11">
        <f t="shared" si="6"/>
      </c>
      <c r="E429" s="31"/>
    </row>
    <row r="430" spans="1:5" ht="14.25">
      <c r="A430" s="31" t="s">
        <v>327</v>
      </c>
      <c r="B430" s="33"/>
      <c r="C430" s="33"/>
      <c r="D430" s="11">
        <f t="shared" si="6"/>
      </c>
      <c r="E430" s="31"/>
    </row>
    <row r="431" spans="1:5" ht="14.25">
      <c r="A431" s="53" t="s">
        <v>340</v>
      </c>
      <c r="B431" s="33"/>
      <c r="C431" s="33"/>
      <c r="D431" s="11">
        <f t="shared" si="6"/>
      </c>
      <c r="E431" s="31"/>
    </row>
    <row r="432" spans="1:5" ht="14.25">
      <c r="A432" s="55" t="s">
        <v>341</v>
      </c>
      <c r="B432" s="33"/>
      <c r="C432" s="33"/>
      <c r="D432" s="11">
        <f t="shared" si="6"/>
      </c>
      <c r="E432" s="31"/>
    </row>
    <row r="433" spans="1:5" ht="14.25">
      <c r="A433" s="55" t="s">
        <v>342</v>
      </c>
      <c r="B433" s="11">
        <f>SUM(B434:B437)</f>
        <v>0</v>
      </c>
      <c r="C433" s="11">
        <f>SUM(C434:C437)</f>
        <v>0</v>
      </c>
      <c r="D433" s="11">
        <f t="shared" si="6"/>
      </c>
      <c r="E433" s="31"/>
    </row>
    <row r="434" spans="1:5" ht="14.25">
      <c r="A434" s="55" t="s">
        <v>327</v>
      </c>
      <c r="B434" s="33"/>
      <c r="C434" s="33"/>
      <c r="D434" s="11">
        <f t="shared" si="6"/>
      </c>
      <c r="E434" s="31"/>
    </row>
    <row r="435" spans="1:5" ht="14.25">
      <c r="A435" s="53" t="s">
        <v>343</v>
      </c>
      <c r="B435" s="33"/>
      <c r="C435" s="33"/>
      <c r="D435" s="11">
        <f t="shared" si="6"/>
      </c>
      <c r="E435" s="31"/>
    </row>
    <row r="436" spans="1:5" ht="14.25">
      <c r="A436" s="53" t="s">
        <v>344</v>
      </c>
      <c r="B436" s="33"/>
      <c r="C436" s="33"/>
      <c r="D436" s="11">
        <f t="shared" si="6"/>
      </c>
      <c r="E436" s="31"/>
    </row>
    <row r="437" spans="1:5" ht="14.25">
      <c r="A437" s="53" t="s">
        <v>345</v>
      </c>
      <c r="B437" s="33"/>
      <c r="C437" s="33"/>
      <c r="D437" s="11">
        <f t="shared" si="6"/>
      </c>
      <c r="E437" s="31"/>
    </row>
    <row r="438" spans="1:5" ht="14.25">
      <c r="A438" s="55" t="s">
        <v>346</v>
      </c>
      <c r="B438" s="11">
        <f>SUM(B439:B442)</f>
        <v>0</v>
      </c>
      <c r="C438" s="11">
        <f>SUM(C439:C442)</f>
        <v>0</v>
      </c>
      <c r="D438" s="11">
        <f t="shared" si="6"/>
      </c>
      <c r="E438" s="31"/>
    </row>
    <row r="439" spans="1:5" ht="14.25">
      <c r="A439" s="55" t="s">
        <v>347</v>
      </c>
      <c r="B439" s="33"/>
      <c r="C439" s="33"/>
      <c r="D439" s="11">
        <f t="shared" si="6"/>
      </c>
      <c r="E439" s="31"/>
    </row>
    <row r="440" spans="1:5" ht="14.25">
      <c r="A440" s="55" t="s">
        <v>348</v>
      </c>
      <c r="B440" s="33"/>
      <c r="C440" s="33"/>
      <c r="D440" s="11">
        <f t="shared" si="6"/>
      </c>
      <c r="E440" s="31"/>
    </row>
    <row r="441" spans="1:5" ht="14.25">
      <c r="A441" s="55" t="s">
        <v>349</v>
      </c>
      <c r="B441" s="33"/>
      <c r="C441" s="33"/>
      <c r="D441" s="11">
        <f t="shared" si="6"/>
      </c>
      <c r="E441" s="31"/>
    </row>
    <row r="442" spans="1:5" ht="14.25">
      <c r="A442" s="55" t="s">
        <v>350</v>
      </c>
      <c r="B442" s="33"/>
      <c r="C442" s="33"/>
      <c r="D442" s="11">
        <f t="shared" si="6"/>
      </c>
      <c r="E442" s="31"/>
    </row>
    <row r="443" spans="1:5" ht="14.25">
      <c r="A443" s="53" t="s">
        <v>351</v>
      </c>
      <c r="B443" s="11">
        <f>SUM(B444:B449)</f>
        <v>0</v>
      </c>
      <c r="C443" s="11">
        <f>SUM(C444:C449)</f>
        <v>0</v>
      </c>
      <c r="D443" s="11">
        <f t="shared" si="6"/>
      </c>
      <c r="E443" s="31"/>
    </row>
    <row r="444" spans="1:5" ht="14.25">
      <c r="A444" s="53" t="s">
        <v>327</v>
      </c>
      <c r="B444" s="33"/>
      <c r="C444" s="33"/>
      <c r="D444" s="11">
        <f t="shared" si="6"/>
      </c>
      <c r="E444" s="31"/>
    </row>
    <row r="445" spans="1:5" ht="14.25">
      <c r="A445" s="55" t="s">
        <v>352</v>
      </c>
      <c r="B445" s="33"/>
      <c r="C445" s="33"/>
      <c r="D445" s="11">
        <f t="shared" si="6"/>
      </c>
      <c r="E445" s="31"/>
    </row>
    <row r="446" spans="1:5" ht="14.25">
      <c r="A446" s="55" t="s">
        <v>353</v>
      </c>
      <c r="B446" s="33"/>
      <c r="C446" s="33"/>
      <c r="D446" s="11">
        <f t="shared" si="6"/>
      </c>
      <c r="E446" s="31"/>
    </row>
    <row r="447" spans="1:5" ht="14.25">
      <c r="A447" s="55" t="s">
        <v>354</v>
      </c>
      <c r="B447" s="33"/>
      <c r="C447" s="33"/>
      <c r="D447" s="11">
        <f t="shared" si="6"/>
      </c>
      <c r="E447" s="31"/>
    </row>
    <row r="448" spans="1:5" ht="14.25">
      <c r="A448" s="53" t="s">
        <v>355</v>
      </c>
      <c r="B448" s="33"/>
      <c r="C448" s="33"/>
      <c r="D448" s="11">
        <f t="shared" si="6"/>
      </c>
      <c r="E448" s="31"/>
    </row>
    <row r="449" spans="1:5" ht="14.25">
      <c r="A449" s="53" t="s">
        <v>356</v>
      </c>
      <c r="B449" s="33"/>
      <c r="C449" s="33"/>
      <c r="D449" s="11">
        <f t="shared" si="6"/>
      </c>
      <c r="E449" s="31"/>
    </row>
    <row r="450" spans="1:5" ht="14.25">
      <c r="A450" s="53" t="s">
        <v>357</v>
      </c>
      <c r="B450" s="11">
        <f>SUM(B451:B453)</f>
        <v>0</v>
      </c>
      <c r="C450" s="11">
        <f>SUM(C451:C453)</f>
        <v>0</v>
      </c>
      <c r="D450" s="11">
        <f t="shared" si="6"/>
      </c>
      <c r="E450" s="31"/>
    </row>
    <row r="451" spans="1:5" ht="14.25">
      <c r="A451" s="55" t="s">
        <v>358</v>
      </c>
      <c r="B451" s="33"/>
      <c r="C451" s="33"/>
      <c r="D451" s="11">
        <f t="shared" si="6"/>
      </c>
      <c r="E451" s="31"/>
    </row>
    <row r="452" spans="1:5" ht="14.25">
      <c r="A452" s="55" t="s">
        <v>359</v>
      </c>
      <c r="B452" s="33"/>
      <c r="C452" s="33"/>
      <c r="D452" s="11">
        <f t="shared" si="6"/>
      </c>
      <c r="E452" s="31"/>
    </row>
    <row r="453" spans="1:5" ht="14.25">
      <c r="A453" s="55" t="s">
        <v>360</v>
      </c>
      <c r="B453" s="33"/>
      <c r="C453" s="33"/>
      <c r="D453" s="11">
        <f aca="true" t="shared" si="7" ref="D453:D516">IF(B453=0,"",ROUND(C453/B453*100,1))</f>
      </c>
      <c r="E453" s="31"/>
    </row>
    <row r="454" spans="1:5" ht="14.25">
      <c r="A454" s="31" t="s">
        <v>361</v>
      </c>
      <c r="B454" s="11">
        <f>SUM(B455:B457)</f>
        <v>0</v>
      </c>
      <c r="C454" s="11">
        <f>SUM(C455:C457)</f>
        <v>0</v>
      </c>
      <c r="D454" s="11">
        <f t="shared" si="7"/>
      </c>
      <c r="E454" s="31"/>
    </row>
    <row r="455" spans="1:5" ht="14.25">
      <c r="A455" s="55" t="s">
        <v>362</v>
      </c>
      <c r="B455" s="33"/>
      <c r="C455" s="33"/>
      <c r="D455" s="11">
        <f t="shared" si="7"/>
      </c>
      <c r="E455" s="31"/>
    </row>
    <row r="456" spans="1:5" ht="14.25">
      <c r="A456" s="55" t="s">
        <v>363</v>
      </c>
      <c r="B456" s="33"/>
      <c r="C456" s="33"/>
      <c r="D456" s="11">
        <f t="shared" si="7"/>
      </c>
      <c r="E456" s="31"/>
    </row>
    <row r="457" spans="1:5" ht="14.25">
      <c r="A457" s="55" t="s">
        <v>364</v>
      </c>
      <c r="B457" s="33"/>
      <c r="C457" s="33"/>
      <c r="D457" s="11">
        <f t="shared" si="7"/>
      </c>
      <c r="E457" s="31"/>
    </row>
    <row r="458" spans="1:5" ht="14.25">
      <c r="A458" s="53" t="s">
        <v>365</v>
      </c>
      <c r="B458" s="11">
        <f>SUM(B459:B462)</f>
        <v>0</v>
      </c>
      <c r="C458" s="11">
        <f>SUM(C459:C462)</f>
        <v>0</v>
      </c>
      <c r="D458" s="11">
        <f t="shared" si="7"/>
      </c>
      <c r="E458" s="31"/>
    </row>
    <row r="459" spans="1:5" ht="14.25">
      <c r="A459" s="53" t="s">
        <v>366</v>
      </c>
      <c r="B459" s="33"/>
      <c r="C459" s="33"/>
      <c r="D459" s="11">
        <f t="shared" si="7"/>
      </c>
      <c r="E459" s="31"/>
    </row>
    <row r="460" spans="1:5" ht="14.25">
      <c r="A460" s="55" t="s">
        <v>367</v>
      </c>
      <c r="B460" s="33"/>
      <c r="C460" s="33"/>
      <c r="D460" s="11">
        <f t="shared" si="7"/>
      </c>
      <c r="E460" s="31"/>
    </row>
    <row r="461" spans="1:5" ht="14.25">
      <c r="A461" s="55" t="s">
        <v>368</v>
      </c>
      <c r="B461" s="33"/>
      <c r="C461" s="33"/>
      <c r="D461" s="11">
        <f t="shared" si="7"/>
      </c>
      <c r="E461" s="31"/>
    </row>
    <row r="462" spans="1:5" ht="14.25">
      <c r="A462" s="55" t="s">
        <v>369</v>
      </c>
      <c r="B462" s="33"/>
      <c r="C462" s="33"/>
      <c r="D462" s="11">
        <f t="shared" si="7"/>
      </c>
      <c r="E462" s="31"/>
    </row>
    <row r="463" spans="1:5" ht="14.25">
      <c r="A463" s="31" t="s">
        <v>370</v>
      </c>
      <c r="B463" s="17">
        <f>SUM(B464,B480,B488,B499,B508,B516)</f>
        <v>0</v>
      </c>
      <c r="C463" s="17">
        <f>SUM(C464,C480,C488,C499,C508,C516)</f>
        <v>0</v>
      </c>
      <c r="D463" s="11">
        <f t="shared" si="7"/>
      </c>
      <c r="E463" s="31"/>
    </row>
    <row r="464" spans="1:5" ht="14.25">
      <c r="A464" s="31" t="s">
        <v>371</v>
      </c>
      <c r="B464" s="11">
        <f>SUM(B465:B479)</f>
        <v>0</v>
      </c>
      <c r="C464" s="11">
        <f>SUM(C465:C479)</f>
        <v>0</v>
      </c>
      <c r="D464" s="11">
        <f t="shared" si="7"/>
      </c>
      <c r="E464" s="31"/>
    </row>
    <row r="465" spans="1:5" ht="14.25">
      <c r="A465" s="31" t="s">
        <v>67</v>
      </c>
      <c r="B465" s="33"/>
      <c r="C465" s="33"/>
      <c r="D465" s="11">
        <f t="shared" si="7"/>
      </c>
      <c r="E465" s="31"/>
    </row>
    <row r="466" spans="1:5" ht="14.25">
      <c r="A466" s="31" t="s">
        <v>68</v>
      </c>
      <c r="B466" s="33"/>
      <c r="C466" s="33"/>
      <c r="D466" s="11">
        <f t="shared" si="7"/>
      </c>
      <c r="E466" s="31"/>
    </row>
    <row r="467" spans="1:5" ht="14.25">
      <c r="A467" s="31" t="s">
        <v>69</v>
      </c>
      <c r="B467" s="33"/>
      <c r="C467" s="33"/>
      <c r="D467" s="11">
        <f t="shared" si="7"/>
      </c>
      <c r="E467" s="31"/>
    </row>
    <row r="468" spans="1:5" ht="14.25">
      <c r="A468" s="31" t="s">
        <v>372</v>
      </c>
      <c r="B468" s="33"/>
      <c r="C468" s="33"/>
      <c r="D468" s="11">
        <f t="shared" si="7"/>
      </c>
      <c r="E468" s="31"/>
    </row>
    <row r="469" spans="1:5" ht="14.25">
      <c r="A469" s="31" t="s">
        <v>373</v>
      </c>
      <c r="B469" s="33"/>
      <c r="C469" s="33"/>
      <c r="D469" s="11">
        <f t="shared" si="7"/>
      </c>
      <c r="E469" s="31"/>
    </row>
    <row r="470" spans="1:5" ht="14.25">
      <c r="A470" s="31" t="s">
        <v>374</v>
      </c>
      <c r="B470" s="33"/>
      <c r="C470" s="33"/>
      <c r="D470" s="11">
        <f t="shared" si="7"/>
      </c>
      <c r="E470" s="31"/>
    </row>
    <row r="471" spans="1:5" ht="14.25">
      <c r="A471" s="31" t="s">
        <v>375</v>
      </c>
      <c r="B471" s="33"/>
      <c r="C471" s="33"/>
      <c r="D471" s="11">
        <f t="shared" si="7"/>
      </c>
      <c r="E471" s="31"/>
    </row>
    <row r="472" spans="1:5" ht="14.25">
      <c r="A472" s="31" t="s">
        <v>376</v>
      </c>
      <c r="B472" s="33"/>
      <c r="C472" s="33"/>
      <c r="D472" s="11">
        <f t="shared" si="7"/>
      </c>
      <c r="E472" s="31"/>
    </row>
    <row r="473" spans="1:5" ht="14.25">
      <c r="A473" s="31" t="s">
        <v>377</v>
      </c>
      <c r="B473" s="33"/>
      <c r="C473" s="33"/>
      <c r="D473" s="11">
        <f t="shared" si="7"/>
      </c>
      <c r="E473" s="31"/>
    </row>
    <row r="474" spans="1:5" ht="14.25">
      <c r="A474" s="31" t="s">
        <v>378</v>
      </c>
      <c r="B474" s="33"/>
      <c r="C474" s="33"/>
      <c r="D474" s="11">
        <f t="shared" si="7"/>
      </c>
      <c r="E474" s="31"/>
    </row>
    <row r="475" spans="1:5" ht="14.25">
      <c r="A475" s="31" t="s">
        <v>379</v>
      </c>
      <c r="B475" s="33"/>
      <c r="C475" s="33"/>
      <c r="D475" s="11">
        <f t="shared" si="7"/>
      </c>
      <c r="E475" s="31"/>
    </row>
    <row r="476" spans="1:5" ht="14.25">
      <c r="A476" s="31" t="s">
        <v>380</v>
      </c>
      <c r="B476" s="33"/>
      <c r="C476" s="33"/>
      <c r="D476" s="11">
        <f t="shared" si="7"/>
      </c>
      <c r="E476" s="31"/>
    </row>
    <row r="477" spans="1:5" ht="14.25">
      <c r="A477" s="31" t="s">
        <v>381</v>
      </c>
      <c r="B477" s="33"/>
      <c r="C477" s="33"/>
      <c r="D477" s="11">
        <f t="shared" si="7"/>
      </c>
      <c r="E477" s="31"/>
    </row>
    <row r="478" spans="1:5" ht="14.25">
      <c r="A478" s="31" t="s">
        <v>382</v>
      </c>
      <c r="B478" s="33"/>
      <c r="C478" s="33"/>
      <c r="D478" s="11">
        <f t="shared" si="7"/>
      </c>
      <c r="E478" s="31"/>
    </row>
    <row r="479" spans="1:5" ht="14.25">
      <c r="A479" s="31" t="s">
        <v>383</v>
      </c>
      <c r="B479" s="33"/>
      <c r="C479" s="33"/>
      <c r="D479" s="11">
        <f t="shared" si="7"/>
      </c>
      <c r="E479" s="31"/>
    </row>
    <row r="480" spans="1:5" ht="14.25">
      <c r="A480" s="31" t="s">
        <v>384</v>
      </c>
      <c r="B480" s="11">
        <f>SUM(B481:B487)</f>
        <v>0</v>
      </c>
      <c r="C480" s="11">
        <f>SUM(C481:C487)</f>
        <v>0</v>
      </c>
      <c r="D480" s="11">
        <f t="shared" si="7"/>
      </c>
      <c r="E480" s="31"/>
    </row>
    <row r="481" spans="1:5" ht="14.25">
      <c r="A481" s="31" t="s">
        <v>67</v>
      </c>
      <c r="B481" s="33"/>
      <c r="C481" s="33"/>
      <c r="D481" s="11">
        <f t="shared" si="7"/>
      </c>
      <c r="E481" s="31"/>
    </row>
    <row r="482" spans="1:5" ht="14.25">
      <c r="A482" s="31" t="s">
        <v>68</v>
      </c>
      <c r="B482" s="33"/>
      <c r="C482" s="33"/>
      <c r="D482" s="11">
        <f t="shared" si="7"/>
      </c>
      <c r="E482" s="31"/>
    </row>
    <row r="483" spans="1:5" ht="14.25">
      <c r="A483" s="31" t="s">
        <v>69</v>
      </c>
      <c r="B483" s="33"/>
      <c r="C483" s="33"/>
      <c r="D483" s="11">
        <f t="shared" si="7"/>
      </c>
      <c r="E483" s="31"/>
    </row>
    <row r="484" spans="1:5" ht="14.25">
      <c r="A484" s="31" t="s">
        <v>385</v>
      </c>
      <c r="B484" s="33"/>
      <c r="C484" s="33"/>
      <c r="D484" s="11">
        <f t="shared" si="7"/>
      </c>
      <c r="E484" s="31"/>
    </row>
    <row r="485" spans="1:5" ht="14.25">
      <c r="A485" s="31" t="s">
        <v>386</v>
      </c>
      <c r="B485" s="33"/>
      <c r="C485" s="33"/>
      <c r="D485" s="11">
        <f t="shared" si="7"/>
      </c>
      <c r="E485" s="31"/>
    </row>
    <row r="486" spans="1:5" ht="14.25">
      <c r="A486" s="31" t="s">
        <v>387</v>
      </c>
      <c r="B486" s="33"/>
      <c r="C486" s="33"/>
      <c r="D486" s="11">
        <f t="shared" si="7"/>
      </c>
      <c r="E486" s="31"/>
    </row>
    <row r="487" spans="1:5" ht="14.25">
      <c r="A487" s="31" t="s">
        <v>388</v>
      </c>
      <c r="B487" s="33"/>
      <c r="C487" s="33"/>
      <c r="D487" s="11">
        <f t="shared" si="7"/>
      </c>
      <c r="E487" s="31"/>
    </row>
    <row r="488" spans="1:5" ht="14.25">
      <c r="A488" s="31" t="s">
        <v>389</v>
      </c>
      <c r="B488" s="11">
        <f>SUM(B489:B498)</f>
        <v>0</v>
      </c>
      <c r="C488" s="11">
        <f>SUM(C489:C498)</f>
        <v>0</v>
      </c>
      <c r="D488" s="11">
        <f t="shared" si="7"/>
      </c>
      <c r="E488" s="31"/>
    </row>
    <row r="489" spans="1:5" ht="14.25">
      <c r="A489" s="31" t="s">
        <v>67</v>
      </c>
      <c r="B489" s="33"/>
      <c r="C489" s="33"/>
      <c r="D489" s="11">
        <f t="shared" si="7"/>
      </c>
      <c r="E489" s="31"/>
    </row>
    <row r="490" spans="1:5" ht="14.25">
      <c r="A490" s="31" t="s">
        <v>68</v>
      </c>
      <c r="B490" s="33"/>
      <c r="C490" s="33"/>
      <c r="D490" s="11">
        <f t="shared" si="7"/>
      </c>
      <c r="E490" s="31"/>
    </row>
    <row r="491" spans="1:5" ht="14.25">
      <c r="A491" s="31" t="s">
        <v>69</v>
      </c>
      <c r="B491" s="33"/>
      <c r="C491" s="33"/>
      <c r="D491" s="11">
        <f t="shared" si="7"/>
      </c>
      <c r="E491" s="31"/>
    </row>
    <row r="492" spans="1:5" ht="14.25">
      <c r="A492" s="31" t="s">
        <v>390</v>
      </c>
      <c r="B492" s="33"/>
      <c r="C492" s="33"/>
      <c r="D492" s="11">
        <f t="shared" si="7"/>
      </c>
      <c r="E492" s="31"/>
    </row>
    <row r="493" spans="1:5" ht="14.25">
      <c r="A493" s="31" t="s">
        <v>391</v>
      </c>
      <c r="B493" s="33"/>
      <c r="C493" s="33"/>
      <c r="D493" s="11">
        <f t="shared" si="7"/>
      </c>
      <c r="E493" s="31"/>
    </row>
    <row r="494" spans="1:5" ht="14.25">
      <c r="A494" s="31" t="s">
        <v>392</v>
      </c>
      <c r="B494" s="33"/>
      <c r="C494" s="33"/>
      <c r="D494" s="11">
        <f t="shared" si="7"/>
      </c>
      <c r="E494" s="31"/>
    </row>
    <row r="495" spans="1:5" ht="14.25">
      <c r="A495" s="31" t="s">
        <v>393</v>
      </c>
      <c r="B495" s="33"/>
      <c r="C495" s="33"/>
      <c r="D495" s="11">
        <f t="shared" si="7"/>
      </c>
      <c r="E495" s="31"/>
    </row>
    <row r="496" spans="1:5" ht="14.25">
      <c r="A496" s="31" t="s">
        <v>394</v>
      </c>
      <c r="B496" s="33"/>
      <c r="C496" s="33"/>
      <c r="D496" s="11">
        <f t="shared" si="7"/>
      </c>
      <c r="E496" s="31"/>
    </row>
    <row r="497" spans="1:5" ht="14.25">
      <c r="A497" s="31" t="s">
        <v>395</v>
      </c>
      <c r="B497" s="33"/>
      <c r="C497" s="33"/>
      <c r="D497" s="11">
        <f t="shared" si="7"/>
      </c>
      <c r="E497" s="31"/>
    </row>
    <row r="498" spans="1:5" ht="14.25">
      <c r="A498" s="31" t="s">
        <v>396</v>
      </c>
      <c r="B498" s="33"/>
      <c r="C498" s="33"/>
      <c r="D498" s="11">
        <f t="shared" si="7"/>
      </c>
      <c r="E498" s="31"/>
    </row>
    <row r="499" spans="1:5" ht="14.25">
      <c r="A499" s="31" t="s">
        <v>397</v>
      </c>
      <c r="B499" s="11">
        <f>SUM(B500:B507)</f>
        <v>0</v>
      </c>
      <c r="C499" s="11">
        <f>SUM(C500:C507)</f>
        <v>0</v>
      </c>
      <c r="D499" s="11">
        <f t="shared" si="7"/>
      </c>
      <c r="E499" s="31"/>
    </row>
    <row r="500" spans="1:5" ht="14.25">
      <c r="A500" s="31" t="s">
        <v>67</v>
      </c>
      <c r="B500" s="33"/>
      <c r="C500" s="33"/>
      <c r="D500" s="11">
        <f t="shared" si="7"/>
      </c>
      <c r="E500" s="31"/>
    </row>
    <row r="501" spans="1:5" ht="14.25">
      <c r="A501" s="31" t="s">
        <v>398</v>
      </c>
      <c r="B501" s="33"/>
      <c r="C501" s="33"/>
      <c r="D501" s="11">
        <f t="shared" si="7"/>
      </c>
      <c r="E501" s="31"/>
    </row>
    <row r="502" spans="1:5" ht="14.25">
      <c r="A502" s="31" t="s">
        <v>69</v>
      </c>
      <c r="B502" s="33"/>
      <c r="C502" s="33"/>
      <c r="D502" s="11">
        <f t="shared" si="7"/>
      </c>
      <c r="E502" s="31"/>
    </row>
    <row r="503" spans="1:5" ht="14.25">
      <c r="A503" s="31" t="s">
        <v>399</v>
      </c>
      <c r="B503" s="33"/>
      <c r="C503" s="33"/>
      <c r="D503" s="11">
        <f t="shared" si="7"/>
      </c>
      <c r="E503" s="31"/>
    </row>
    <row r="504" spans="1:5" ht="14.25">
      <c r="A504" s="31" t="s">
        <v>400</v>
      </c>
      <c r="B504" s="33"/>
      <c r="C504" s="33"/>
      <c r="D504" s="11">
        <f t="shared" si="7"/>
      </c>
      <c r="E504" s="31"/>
    </row>
    <row r="505" spans="1:5" ht="14.25">
      <c r="A505" s="31" t="s">
        <v>401</v>
      </c>
      <c r="B505" s="33"/>
      <c r="C505" s="33"/>
      <c r="D505" s="11">
        <f t="shared" si="7"/>
      </c>
      <c r="E505" s="31"/>
    </row>
    <row r="506" spans="1:5" ht="14.25">
      <c r="A506" s="31" t="s">
        <v>402</v>
      </c>
      <c r="B506" s="33"/>
      <c r="C506" s="33"/>
      <c r="D506" s="11">
        <f t="shared" si="7"/>
      </c>
      <c r="E506" s="31"/>
    </row>
    <row r="507" spans="1:5" ht="14.25">
      <c r="A507" s="31" t="s">
        <v>403</v>
      </c>
      <c r="B507" s="33"/>
      <c r="C507" s="33"/>
      <c r="D507" s="11">
        <f t="shared" si="7"/>
      </c>
      <c r="E507" s="31"/>
    </row>
    <row r="508" spans="1:5" ht="14.25">
      <c r="A508" s="31" t="s">
        <v>404</v>
      </c>
      <c r="B508" s="11">
        <f>SUM(B509:B515)</f>
        <v>0</v>
      </c>
      <c r="C508" s="11">
        <f>SUM(C509:C515)</f>
        <v>0</v>
      </c>
      <c r="D508" s="11">
        <f t="shared" si="7"/>
      </c>
      <c r="E508" s="31"/>
    </row>
    <row r="509" spans="1:5" ht="14.25">
      <c r="A509" s="31" t="s">
        <v>67</v>
      </c>
      <c r="B509" s="33"/>
      <c r="C509" s="33"/>
      <c r="D509" s="11">
        <f t="shared" si="7"/>
      </c>
      <c r="E509" s="31"/>
    </row>
    <row r="510" spans="1:5" ht="14.25">
      <c r="A510" s="31" t="s">
        <v>68</v>
      </c>
      <c r="B510" s="33"/>
      <c r="C510" s="33"/>
      <c r="D510" s="11">
        <f t="shared" si="7"/>
      </c>
      <c r="E510" s="31"/>
    </row>
    <row r="511" spans="1:5" ht="14.25">
      <c r="A511" s="31" t="s">
        <v>69</v>
      </c>
      <c r="B511" s="33"/>
      <c r="C511" s="33"/>
      <c r="D511" s="11">
        <f t="shared" si="7"/>
      </c>
      <c r="E511" s="31"/>
    </row>
    <row r="512" spans="1:5" ht="14.25">
      <c r="A512" s="31" t="s">
        <v>405</v>
      </c>
      <c r="B512" s="33"/>
      <c r="C512" s="33"/>
      <c r="D512" s="11">
        <f t="shared" si="7"/>
      </c>
      <c r="E512" s="31"/>
    </row>
    <row r="513" spans="1:5" ht="14.25">
      <c r="A513" s="31" t="s">
        <v>406</v>
      </c>
      <c r="B513" s="33"/>
      <c r="C513" s="33"/>
      <c r="D513" s="11">
        <f t="shared" si="7"/>
      </c>
      <c r="E513" s="31"/>
    </row>
    <row r="514" spans="1:5" ht="14.25">
      <c r="A514" s="31" t="s">
        <v>407</v>
      </c>
      <c r="B514" s="33"/>
      <c r="C514" s="33"/>
      <c r="D514" s="11">
        <f t="shared" si="7"/>
      </c>
      <c r="E514" s="31"/>
    </row>
    <row r="515" spans="1:5" ht="14.25">
      <c r="A515" s="31" t="s">
        <v>408</v>
      </c>
      <c r="B515" s="33"/>
      <c r="C515" s="33"/>
      <c r="D515" s="11">
        <f t="shared" si="7"/>
      </c>
      <c r="E515" s="31"/>
    </row>
    <row r="516" spans="1:5" ht="14.25">
      <c r="A516" s="31" t="s">
        <v>409</v>
      </c>
      <c r="B516" s="11">
        <f>SUM(B517:B519)</f>
        <v>0</v>
      </c>
      <c r="C516" s="11">
        <f>SUM(C517:C519)</f>
        <v>0</v>
      </c>
      <c r="D516" s="11">
        <f t="shared" si="7"/>
      </c>
      <c r="E516" s="31"/>
    </row>
    <row r="517" spans="1:5" ht="14.25">
      <c r="A517" s="31" t="s">
        <v>410</v>
      </c>
      <c r="B517" s="33"/>
      <c r="C517" s="33"/>
      <c r="D517" s="11">
        <f aca="true" t="shared" si="8" ref="D517:D580">IF(B517=0,"",ROUND(C517/B517*100,1))</f>
      </c>
      <c r="E517" s="31"/>
    </row>
    <row r="518" spans="1:5" ht="14.25">
      <c r="A518" s="31" t="s">
        <v>411</v>
      </c>
      <c r="B518" s="33"/>
      <c r="C518" s="33"/>
      <c r="D518" s="11">
        <f t="shared" si="8"/>
      </c>
      <c r="E518" s="31"/>
    </row>
    <row r="519" spans="1:5" ht="14.25">
      <c r="A519" s="31" t="s">
        <v>412</v>
      </c>
      <c r="B519" s="33"/>
      <c r="C519" s="33"/>
      <c r="D519" s="11">
        <f t="shared" si="8"/>
      </c>
      <c r="E519" s="31"/>
    </row>
    <row r="520" spans="1:5" ht="14.25">
      <c r="A520" s="31" t="s">
        <v>413</v>
      </c>
      <c r="B520" s="17">
        <f>SUM(B521,B535,B543,B545,B553,B557,B567,B575,B582,B590,B599,B604,B607,B610,B613,B616,B619,B623,B628,B636,B639)</f>
        <v>210</v>
      </c>
      <c r="C520" s="17">
        <f>SUM(C521,C535,C543,C545,C553,C557,C567,C575,C582,C590,C599,C604,C607,C610,C613,C616,C619,C623,C628,C636,C639)</f>
        <v>265</v>
      </c>
      <c r="D520" s="11">
        <f t="shared" si="8"/>
        <v>126.2</v>
      </c>
      <c r="E520" s="31"/>
    </row>
    <row r="521" spans="1:5" ht="14.25">
      <c r="A521" s="31" t="s">
        <v>414</v>
      </c>
      <c r="B521" s="11">
        <f>SUM(B522:B534)</f>
        <v>0</v>
      </c>
      <c r="C521" s="11">
        <f>SUM(C522:C534)</f>
        <v>0</v>
      </c>
      <c r="D521" s="11">
        <f t="shared" si="8"/>
      </c>
      <c r="E521" s="31"/>
    </row>
    <row r="522" spans="1:5" ht="14.25">
      <c r="A522" s="31" t="s">
        <v>67</v>
      </c>
      <c r="B522" s="33"/>
      <c r="C522" s="33"/>
      <c r="D522" s="11">
        <f t="shared" si="8"/>
      </c>
      <c r="E522" s="31"/>
    </row>
    <row r="523" spans="1:5" ht="14.25">
      <c r="A523" s="31" t="s">
        <v>68</v>
      </c>
      <c r="B523" s="33"/>
      <c r="C523" s="33"/>
      <c r="D523" s="11">
        <f t="shared" si="8"/>
      </c>
      <c r="E523" s="31"/>
    </row>
    <row r="524" spans="1:5" ht="14.25">
      <c r="A524" s="31" t="s">
        <v>69</v>
      </c>
      <c r="B524" s="33"/>
      <c r="C524" s="33"/>
      <c r="D524" s="11">
        <f t="shared" si="8"/>
      </c>
      <c r="E524" s="31"/>
    </row>
    <row r="525" spans="1:5" ht="14.25">
      <c r="A525" s="31" t="s">
        <v>415</v>
      </c>
      <c r="B525" s="33"/>
      <c r="C525" s="33"/>
      <c r="D525" s="11">
        <f t="shared" si="8"/>
      </c>
      <c r="E525" s="31"/>
    </row>
    <row r="526" spans="1:5" ht="14.25">
      <c r="A526" s="31" t="s">
        <v>416</v>
      </c>
      <c r="B526" s="33"/>
      <c r="C526" s="33"/>
      <c r="D526" s="11">
        <f t="shared" si="8"/>
      </c>
      <c r="E526" s="31"/>
    </row>
    <row r="527" spans="1:5" ht="14.25">
      <c r="A527" s="31" t="s">
        <v>417</v>
      </c>
      <c r="B527" s="33"/>
      <c r="C527" s="33"/>
      <c r="D527" s="11">
        <f t="shared" si="8"/>
      </c>
      <c r="E527" s="31"/>
    </row>
    <row r="528" spans="1:5" ht="14.25">
      <c r="A528" s="31" t="s">
        <v>418</v>
      </c>
      <c r="B528" s="33"/>
      <c r="C528" s="33"/>
      <c r="D528" s="11">
        <f t="shared" si="8"/>
      </c>
      <c r="E528" s="31"/>
    </row>
    <row r="529" spans="1:5" ht="14.25">
      <c r="A529" s="31" t="s">
        <v>109</v>
      </c>
      <c r="B529" s="33"/>
      <c r="C529" s="33"/>
      <c r="D529" s="11">
        <f t="shared" si="8"/>
      </c>
      <c r="E529" s="31"/>
    </row>
    <row r="530" spans="1:5" ht="14.25">
      <c r="A530" s="31" t="s">
        <v>419</v>
      </c>
      <c r="B530" s="33"/>
      <c r="C530" s="33"/>
      <c r="D530" s="11">
        <f t="shared" si="8"/>
      </c>
      <c r="E530" s="31"/>
    </row>
    <row r="531" spans="1:5" ht="14.25">
      <c r="A531" s="31" t="s">
        <v>420</v>
      </c>
      <c r="B531" s="33"/>
      <c r="C531" s="33"/>
      <c r="D531" s="11">
        <f t="shared" si="8"/>
      </c>
      <c r="E531" s="31"/>
    </row>
    <row r="532" spans="1:5" ht="14.25">
      <c r="A532" s="31" t="s">
        <v>421</v>
      </c>
      <c r="B532" s="33"/>
      <c r="C532" s="33"/>
      <c r="D532" s="11">
        <f t="shared" si="8"/>
      </c>
      <c r="E532" s="31"/>
    </row>
    <row r="533" spans="1:5" ht="14.25">
      <c r="A533" s="31" t="s">
        <v>422</v>
      </c>
      <c r="B533" s="33"/>
      <c r="C533" s="33"/>
      <c r="D533" s="11">
        <f t="shared" si="8"/>
      </c>
      <c r="E533" s="31"/>
    </row>
    <row r="534" spans="1:5" ht="14.25">
      <c r="A534" s="31" t="s">
        <v>423</v>
      </c>
      <c r="B534" s="33"/>
      <c r="C534" s="33"/>
      <c r="D534" s="11">
        <f t="shared" si="8"/>
      </c>
      <c r="E534" s="31"/>
    </row>
    <row r="535" spans="1:5" ht="14.25">
      <c r="A535" s="31" t="s">
        <v>424</v>
      </c>
      <c r="B535" s="11">
        <f>SUM(B536:B542)</f>
        <v>0</v>
      </c>
      <c r="C535" s="11">
        <f>SUM(C536:C542)</f>
        <v>0</v>
      </c>
      <c r="D535" s="11">
        <f t="shared" si="8"/>
      </c>
      <c r="E535" s="31"/>
    </row>
    <row r="536" spans="1:5" ht="14.25">
      <c r="A536" s="31" t="s">
        <v>67</v>
      </c>
      <c r="B536" s="33"/>
      <c r="C536" s="33"/>
      <c r="D536" s="11">
        <f t="shared" si="8"/>
      </c>
      <c r="E536" s="31"/>
    </row>
    <row r="537" spans="1:5" ht="14.25">
      <c r="A537" s="31" t="s">
        <v>68</v>
      </c>
      <c r="B537" s="33"/>
      <c r="C537" s="33"/>
      <c r="D537" s="11">
        <f t="shared" si="8"/>
      </c>
      <c r="E537" s="31"/>
    </row>
    <row r="538" spans="1:5" ht="14.25">
      <c r="A538" s="31" t="s">
        <v>69</v>
      </c>
      <c r="B538" s="33"/>
      <c r="C538" s="33"/>
      <c r="D538" s="11">
        <f t="shared" si="8"/>
      </c>
      <c r="E538" s="31"/>
    </row>
    <row r="539" spans="1:5" ht="14.25">
      <c r="A539" s="31" t="s">
        <v>425</v>
      </c>
      <c r="B539" s="33"/>
      <c r="C539" s="33"/>
      <c r="D539" s="11">
        <f t="shared" si="8"/>
      </c>
      <c r="E539" s="31"/>
    </row>
    <row r="540" spans="1:5" ht="14.25">
      <c r="A540" s="31" t="s">
        <v>426</v>
      </c>
      <c r="B540" s="33"/>
      <c r="C540" s="33"/>
      <c r="D540" s="11">
        <f t="shared" si="8"/>
      </c>
      <c r="E540" s="31"/>
    </row>
    <row r="541" spans="1:5" ht="14.25">
      <c r="A541" s="31" t="s">
        <v>427</v>
      </c>
      <c r="B541" s="33"/>
      <c r="C541" s="33"/>
      <c r="D541" s="11">
        <f t="shared" si="8"/>
      </c>
      <c r="E541" s="31"/>
    </row>
    <row r="542" spans="1:5" ht="14.25">
      <c r="A542" s="31" t="s">
        <v>428</v>
      </c>
      <c r="B542" s="33"/>
      <c r="C542" s="33"/>
      <c r="D542" s="11">
        <f t="shared" si="8"/>
      </c>
      <c r="E542" s="31"/>
    </row>
    <row r="543" spans="1:5" ht="14.25">
      <c r="A543" s="31" t="s">
        <v>429</v>
      </c>
      <c r="B543" s="11">
        <f>SUM(B544)</f>
        <v>0</v>
      </c>
      <c r="C543" s="11">
        <f>SUM(C544)</f>
        <v>0</v>
      </c>
      <c r="D543" s="11">
        <f t="shared" si="8"/>
      </c>
      <c r="E543" s="31"/>
    </row>
    <row r="544" spans="1:5" ht="14.25">
      <c r="A544" s="31" t="s">
        <v>430</v>
      </c>
      <c r="B544" s="33"/>
      <c r="C544" s="33"/>
      <c r="D544" s="11">
        <f t="shared" si="8"/>
      </c>
      <c r="E544" s="31"/>
    </row>
    <row r="545" spans="1:5" ht="14.25">
      <c r="A545" s="31" t="s">
        <v>431</v>
      </c>
      <c r="B545" s="11">
        <f>SUM(B546:B552)</f>
        <v>190</v>
      </c>
      <c r="C545" s="11">
        <f>SUM(C546:C552)</f>
        <v>225</v>
      </c>
      <c r="D545" s="11">
        <f t="shared" si="8"/>
        <v>118.4</v>
      </c>
      <c r="E545" s="31"/>
    </row>
    <row r="546" spans="1:5" ht="14.25">
      <c r="A546" s="31" t="s">
        <v>432</v>
      </c>
      <c r="B546" s="33"/>
      <c r="C546" s="33"/>
      <c r="D546" s="11">
        <f t="shared" si="8"/>
      </c>
      <c r="E546" s="31"/>
    </row>
    <row r="547" spans="1:5" ht="14.25">
      <c r="A547" s="31" t="s">
        <v>433</v>
      </c>
      <c r="B547" s="33"/>
      <c r="C547" s="33"/>
      <c r="D547" s="11">
        <f t="shared" si="8"/>
      </c>
      <c r="E547" s="31"/>
    </row>
    <row r="548" spans="1:5" ht="14.25">
      <c r="A548" s="31" t="s">
        <v>434</v>
      </c>
      <c r="B548" s="33"/>
      <c r="C548" s="33"/>
      <c r="D548" s="11">
        <f t="shared" si="8"/>
      </c>
      <c r="E548" s="31"/>
    </row>
    <row r="549" spans="1:5" ht="14.25">
      <c r="A549" s="31" t="s">
        <v>435</v>
      </c>
      <c r="B549" s="33">
        <v>165</v>
      </c>
      <c r="C549" s="33">
        <v>200</v>
      </c>
      <c r="D549" s="11">
        <f t="shared" si="8"/>
        <v>121.2</v>
      </c>
      <c r="E549" s="31"/>
    </row>
    <row r="550" spans="1:5" ht="14.25">
      <c r="A550" s="31" t="s">
        <v>436</v>
      </c>
      <c r="B550" s="33">
        <v>25</v>
      </c>
      <c r="C550" s="33">
        <v>25</v>
      </c>
      <c r="D550" s="11">
        <f t="shared" si="8"/>
        <v>100</v>
      </c>
      <c r="E550" s="31"/>
    </row>
    <row r="551" spans="1:5" ht="14.25">
      <c r="A551" s="31" t="s">
        <v>437</v>
      </c>
      <c r="B551" s="33"/>
      <c r="C551" s="33"/>
      <c r="D551" s="11">
        <f t="shared" si="8"/>
      </c>
      <c r="E551" s="31"/>
    </row>
    <row r="552" spans="1:5" ht="14.25">
      <c r="A552" s="31" t="s">
        <v>438</v>
      </c>
      <c r="B552" s="33"/>
      <c r="C552" s="33"/>
      <c r="D552" s="11">
        <f t="shared" si="8"/>
      </c>
      <c r="E552" s="31"/>
    </row>
    <row r="553" spans="1:5" ht="14.25">
      <c r="A553" s="31" t="s">
        <v>439</v>
      </c>
      <c r="B553" s="11">
        <f>SUM(B554:B556)</f>
        <v>0</v>
      </c>
      <c r="C553" s="11">
        <f>SUM(C554:C556)</f>
        <v>0</v>
      </c>
      <c r="D553" s="11">
        <f t="shared" si="8"/>
      </c>
      <c r="E553" s="31"/>
    </row>
    <row r="554" spans="1:5" ht="14.25">
      <c r="A554" s="31" t="s">
        <v>440</v>
      </c>
      <c r="B554" s="33"/>
      <c r="C554" s="33"/>
      <c r="D554" s="11">
        <f t="shared" si="8"/>
      </c>
      <c r="E554" s="31"/>
    </row>
    <row r="555" spans="1:5" ht="14.25">
      <c r="A555" s="31" t="s">
        <v>441</v>
      </c>
      <c r="B555" s="33"/>
      <c r="C555" s="33"/>
      <c r="D555" s="11">
        <f t="shared" si="8"/>
      </c>
      <c r="E555" s="31"/>
    </row>
    <row r="556" spans="1:5" ht="14.25">
      <c r="A556" s="31" t="s">
        <v>442</v>
      </c>
      <c r="B556" s="33"/>
      <c r="C556" s="33"/>
      <c r="D556" s="11">
        <f t="shared" si="8"/>
      </c>
      <c r="E556" s="31"/>
    </row>
    <row r="557" spans="1:5" ht="14.25">
      <c r="A557" s="31" t="s">
        <v>443</v>
      </c>
      <c r="B557" s="11">
        <f>SUM(B558:B566)</f>
        <v>0</v>
      </c>
      <c r="C557" s="11">
        <f>SUM(C558:C566)</f>
        <v>0</v>
      </c>
      <c r="D557" s="11">
        <f t="shared" si="8"/>
      </c>
      <c r="E557" s="31"/>
    </row>
    <row r="558" spans="1:5" ht="14.25">
      <c r="A558" s="31" t="s">
        <v>444</v>
      </c>
      <c r="B558" s="33"/>
      <c r="C558" s="33"/>
      <c r="D558" s="11">
        <f t="shared" si="8"/>
      </c>
      <c r="E558" s="31"/>
    </row>
    <row r="559" spans="1:5" ht="14.25">
      <c r="A559" s="31" t="s">
        <v>445</v>
      </c>
      <c r="B559" s="33"/>
      <c r="C559" s="33"/>
      <c r="D559" s="11">
        <f t="shared" si="8"/>
      </c>
      <c r="E559" s="31"/>
    </row>
    <row r="560" spans="1:5" ht="14.25">
      <c r="A560" s="31" t="s">
        <v>446</v>
      </c>
      <c r="B560" s="33"/>
      <c r="C560" s="33"/>
      <c r="D560" s="11">
        <f t="shared" si="8"/>
      </c>
      <c r="E560" s="31"/>
    </row>
    <row r="561" spans="1:5" ht="14.25">
      <c r="A561" s="31" t="s">
        <v>447</v>
      </c>
      <c r="B561" s="33"/>
      <c r="C561" s="33"/>
      <c r="D561" s="11">
        <f t="shared" si="8"/>
      </c>
      <c r="E561" s="31"/>
    </row>
    <row r="562" spans="1:5" ht="14.25">
      <c r="A562" s="31" t="s">
        <v>448</v>
      </c>
      <c r="B562" s="33"/>
      <c r="C562" s="33"/>
      <c r="D562" s="11">
        <f t="shared" si="8"/>
      </c>
      <c r="E562" s="31"/>
    </row>
    <row r="563" spans="1:5" ht="14.25">
      <c r="A563" s="31" t="s">
        <v>449</v>
      </c>
      <c r="B563" s="33"/>
      <c r="C563" s="33"/>
      <c r="D563" s="11">
        <f t="shared" si="8"/>
      </c>
      <c r="E563" s="31"/>
    </row>
    <row r="564" spans="1:5" ht="14.25">
      <c r="A564" s="31" t="s">
        <v>450</v>
      </c>
      <c r="B564" s="33"/>
      <c r="C564" s="33"/>
      <c r="D564" s="11">
        <f t="shared" si="8"/>
      </c>
      <c r="E564" s="31"/>
    </row>
    <row r="565" spans="1:5" ht="14.25">
      <c r="A565" s="31" t="s">
        <v>451</v>
      </c>
      <c r="B565" s="33"/>
      <c r="C565" s="33"/>
      <c r="D565" s="11">
        <f t="shared" si="8"/>
      </c>
      <c r="E565" s="31"/>
    </row>
    <row r="566" spans="1:5" ht="14.25">
      <c r="A566" s="31" t="s">
        <v>452</v>
      </c>
      <c r="B566" s="33"/>
      <c r="C566" s="33"/>
      <c r="D566" s="11">
        <f t="shared" si="8"/>
      </c>
      <c r="E566" s="31"/>
    </row>
    <row r="567" spans="1:5" ht="14.25">
      <c r="A567" s="31" t="s">
        <v>453</v>
      </c>
      <c r="B567" s="11">
        <f>SUM(B568:B574)</f>
        <v>0</v>
      </c>
      <c r="C567" s="11">
        <f>SUM(C568:C574)</f>
        <v>0</v>
      </c>
      <c r="D567" s="11">
        <f t="shared" si="8"/>
      </c>
      <c r="E567" s="31"/>
    </row>
    <row r="568" spans="1:5" ht="14.25">
      <c r="A568" s="31" t="s">
        <v>454</v>
      </c>
      <c r="B568" s="33"/>
      <c r="C568" s="33"/>
      <c r="D568" s="11">
        <f t="shared" si="8"/>
      </c>
      <c r="E568" s="31"/>
    </row>
    <row r="569" spans="1:5" ht="14.25">
      <c r="A569" s="31" t="s">
        <v>455</v>
      </c>
      <c r="B569" s="33"/>
      <c r="C569" s="33"/>
      <c r="D569" s="11">
        <f t="shared" si="8"/>
      </c>
      <c r="E569" s="31"/>
    </row>
    <row r="570" spans="1:5" ht="14.25">
      <c r="A570" s="31" t="s">
        <v>456</v>
      </c>
      <c r="B570" s="33"/>
      <c r="C570" s="33"/>
      <c r="D570" s="11">
        <f t="shared" si="8"/>
      </c>
      <c r="E570" s="31"/>
    </row>
    <row r="571" spans="1:5" ht="14.25">
      <c r="A571" s="31" t="s">
        <v>457</v>
      </c>
      <c r="B571" s="33"/>
      <c r="C571" s="33"/>
      <c r="D571" s="11">
        <f t="shared" si="8"/>
      </c>
      <c r="E571" s="31"/>
    </row>
    <row r="572" spans="1:5" ht="14.25">
      <c r="A572" s="31" t="s">
        <v>458</v>
      </c>
      <c r="B572" s="33"/>
      <c r="C572" s="33"/>
      <c r="D572" s="11">
        <f t="shared" si="8"/>
      </c>
      <c r="E572" s="31"/>
    </row>
    <row r="573" spans="1:5" ht="14.25">
      <c r="A573" s="31" t="s">
        <v>459</v>
      </c>
      <c r="B573" s="33"/>
      <c r="C573" s="33"/>
      <c r="D573" s="11">
        <f t="shared" si="8"/>
      </c>
      <c r="E573" s="31"/>
    </row>
    <row r="574" spans="1:5" ht="14.25">
      <c r="A574" s="31" t="s">
        <v>460</v>
      </c>
      <c r="B574" s="33"/>
      <c r="C574" s="33"/>
      <c r="D574" s="11">
        <f t="shared" si="8"/>
      </c>
      <c r="E574" s="31"/>
    </row>
    <row r="575" spans="1:5" ht="14.25">
      <c r="A575" s="31" t="s">
        <v>461</v>
      </c>
      <c r="B575" s="11">
        <f>SUM(B576:B581)</f>
        <v>0</v>
      </c>
      <c r="C575" s="11">
        <f>SUM(C576:C581)</f>
        <v>0</v>
      </c>
      <c r="D575" s="11">
        <f t="shared" si="8"/>
      </c>
      <c r="E575" s="112"/>
    </row>
    <row r="576" spans="1:5" ht="14.25">
      <c r="A576" s="31" t="s">
        <v>462</v>
      </c>
      <c r="B576" s="33"/>
      <c r="C576" s="33"/>
      <c r="D576" s="11">
        <f t="shared" si="8"/>
      </c>
      <c r="E576" s="112"/>
    </row>
    <row r="577" spans="1:5" ht="14.25">
      <c r="A577" s="31" t="s">
        <v>463</v>
      </c>
      <c r="B577" s="33"/>
      <c r="C577" s="33"/>
      <c r="D577" s="11">
        <f t="shared" si="8"/>
      </c>
      <c r="E577" s="31"/>
    </row>
    <row r="578" spans="1:5" ht="14.25">
      <c r="A578" s="31" t="s">
        <v>464</v>
      </c>
      <c r="B578" s="33"/>
      <c r="C578" s="33"/>
      <c r="D578" s="11">
        <f t="shared" si="8"/>
      </c>
      <c r="E578" s="31"/>
    </row>
    <row r="579" spans="1:5" ht="14.25">
      <c r="A579" s="31" t="s">
        <v>465</v>
      </c>
      <c r="B579" s="33"/>
      <c r="C579" s="33"/>
      <c r="D579" s="11">
        <f t="shared" si="8"/>
      </c>
      <c r="E579" s="31"/>
    </row>
    <row r="580" spans="1:5" ht="14.25">
      <c r="A580" s="31" t="s">
        <v>466</v>
      </c>
      <c r="B580" s="33"/>
      <c r="C580" s="33"/>
      <c r="D580" s="11">
        <f t="shared" si="8"/>
      </c>
      <c r="E580" s="31"/>
    </row>
    <row r="581" spans="1:5" ht="14.25">
      <c r="A581" s="31" t="s">
        <v>467</v>
      </c>
      <c r="B581" s="33"/>
      <c r="C581" s="33"/>
      <c r="D581" s="11">
        <f aca="true" t="shared" si="9" ref="D581:D644">IF(B581=0,"",ROUND(C581/B581*100,1))</f>
      </c>
      <c r="E581" s="31"/>
    </row>
    <row r="582" spans="1:5" ht="14.25">
      <c r="A582" s="31" t="s">
        <v>468</v>
      </c>
      <c r="B582" s="11">
        <f>SUM(B583:B589)</f>
        <v>0</v>
      </c>
      <c r="C582" s="11">
        <f>SUM(C583:C589)</f>
        <v>0</v>
      </c>
      <c r="D582" s="11">
        <f t="shared" si="9"/>
      </c>
      <c r="E582" s="112"/>
    </row>
    <row r="583" spans="1:5" ht="14.25">
      <c r="A583" s="31" t="s">
        <v>469</v>
      </c>
      <c r="B583" s="33"/>
      <c r="C583" s="33"/>
      <c r="D583" s="11">
        <f t="shared" si="9"/>
      </c>
      <c r="E583" s="112"/>
    </row>
    <row r="584" spans="1:5" ht="14.25">
      <c r="A584" s="31" t="s">
        <v>470</v>
      </c>
      <c r="B584" s="33"/>
      <c r="C584" s="33"/>
      <c r="D584" s="11">
        <f t="shared" si="9"/>
      </c>
      <c r="E584" s="112"/>
    </row>
    <row r="585" spans="1:5" ht="14.25">
      <c r="A585" s="31" t="s">
        <v>471</v>
      </c>
      <c r="B585" s="33"/>
      <c r="C585" s="33"/>
      <c r="D585" s="11">
        <f t="shared" si="9"/>
      </c>
      <c r="E585" s="31"/>
    </row>
    <row r="586" spans="1:5" ht="14.25">
      <c r="A586" s="31" t="s">
        <v>472</v>
      </c>
      <c r="B586" s="33"/>
      <c r="C586" s="33"/>
      <c r="D586" s="11">
        <f t="shared" si="9"/>
      </c>
      <c r="E586" s="31"/>
    </row>
    <row r="587" spans="1:5" ht="14.25">
      <c r="A587" s="31" t="s">
        <v>473</v>
      </c>
      <c r="B587" s="33"/>
      <c r="C587" s="33"/>
      <c r="D587" s="11">
        <f t="shared" si="9"/>
      </c>
      <c r="E587" s="31"/>
    </row>
    <row r="588" spans="1:5" ht="14.25">
      <c r="A588" s="31" t="s">
        <v>474</v>
      </c>
      <c r="B588" s="33"/>
      <c r="C588" s="33"/>
      <c r="D588" s="11">
        <f t="shared" si="9"/>
      </c>
      <c r="E588" s="31"/>
    </row>
    <row r="589" spans="1:5" ht="14.25">
      <c r="A589" s="31" t="s">
        <v>475</v>
      </c>
      <c r="B589" s="33"/>
      <c r="C589" s="33"/>
      <c r="D589" s="11">
        <f t="shared" si="9"/>
      </c>
      <c r="E589" s="31"/>
    </row>
    <row r="590" spans="1:5" ht="14.25">
      <c r="A590" s="31" t="s">
        <v>476</v>
      </c>
      <c r="B590" s="11">
        <f>SUM(B591:B598)</f>
        <v>0</v>
      </c>
      <c r="C590" s="11">
        <f>SUM(C591:C598)</f>
        <v>0</v>
      </c>
      <c r="D590" s="11">
        <f t="shared" si="9"/>
      </c>
      <c r="E590" s="31"/>
    </row>
    <row r="591" spans="1:5" ht="14.25">
      <c r="A591" s="31" t="s">
        <v>67</v>
      </c>
      <c r="B591" s="33"/>
      <c r="C591" s="33"/>
      <c r="D591" s="11">
        <f t="shared" si="9"/>
      </c>
      <c r="E591" s="31"/>
    </row>
    <row r="592" spans="1:5" ht="14.25">
      <c r="A592" s="31" t="s">
        <v>68</v>
      </c>
      <c r="B592" s="33"/>
      <c r="C592" s="33"/>
      <c r="D592" s="11">
        <f t="shared" si="9"/>
      </c>
      <c r="E592" s="31"/>
    </row>
    <row r="593" spans="1:5" ht="14.25">
      <c r="A593" s="31" t="s">
        <v>69</v>
      </c>
      <c r="B593" s="33"/>
      <c r="C593" s="33"/>
      <c r="D593" s="11">
        <f t="shared" si="9"/>
      </c>
      <c r="E593" s="31"/>
    </row>
    <row r="594" spans="1:5" ht="14.25">
      <c r="A594" s="31" t="s">
        <v>477</v>
      </c>
      <c r="B594" s="33"/>
      <c r="C594" s="33"/>
      <c r="D594" s="11">
        <f t="shared" si="9"/>
      </c>
      <c r="E594" s="31"/>
    </row>
    <row r="595" spans="1:5" ht="14.25">
      <c r="A595" s="31" t="s">
        <v>478</v>
      </c>
      <c r="B595" s="33"/>
      <c r="C595" s="33"/>
      <c r="D595" s="11">
        <f t="shared" si="9"/>
      </c>
      <c r="E595" s="31"/>
    </row>
    <row r="596" spans="1:5" ht="14.25">
      <c r="A596" s="31" t="s">
        <v>479</v>
      </c>
      <c r="B596" s="33"/>
      <c r="C596" s="33"/>
      <c r="D596" s="11">
        <f t="shared" si="9"/>
      </c>
      <c r="E596" s="31"/>
    </row>
    <row r="597" spans="1:5" ht="14.25">
      <c r="A597" s="31" t="s">
        <v>480</v>
      </c>
      <c r="B597" s="33"/>
      <c r="C597" s="33"/>
      <c r="D597" s="11">
        <f t="shared" si="9"/>
      </c>
      <c r="E597" s="31"/>
    </row>
    <row r="598" spans="1:5" ht="14.25">
      <c r="A598" s="31" t="s">
        <v>481</v>
      </c>
      <c r="B598" s="33"/>
      <c r="C598" s="33"/>
      <c r="D598" s="11">
        <f t="shared" si="9"/>
      </c>
      <c r="E598" s="31"/>
    </row>
    <row r="599" spans="1:5" ht="14.25">
      <c r="A599" s="31" t="s">
        <v>482</v>
      </c>
      <c r="B599" s="11">
        <f>SUM(B600:B603)</f>
        <v>0</v>
      </c>
      <c r="C599" s="11">
        <f>SUM(C600:C603)</f>
        <v>0</v>
      </c>
      <c r="D599" s="11">
        <f t="shared" si="9"/>
      </c>
      <c r="E599" s="31"/>
    </row>
    <row r="600" spans="1:5" ht="14.25">
      <c r="A600" s="31" t="s">
        <v>67</v>
      </c>
      <c r="B600" s="33"/>
      <c r="C600" s="33"/>
      <c r="D600" s="11">
        <f t="shared" si="9"/>
      </c>
      <c r="E600" s="31"/>
    </row>
    <row r="601" spans="1:5" ht="14.25">
      <c r="A601" s="31" t="s">
        <v>68</v>
      </c>
      <c r="B601" s="33"/>
      <c r="C601" s="33"/>
      <c r="D601" s="11">
        <f t="shared" si="9"/>
      </c>
      <c r="E601" s="31"/>
    </row>
    <row r="602" spans="1:5" ht="14.25">
      <c r="A602" s="31" t="s">
        <v>69</v>
      </c>
      <c r="B602" s="33"/>
      <c r="C602" s="33"/>
      <c r="D602" s="11">
        <f t="shared" si="9"/>
      </c>
      <c r="E602" s="31"/>
    </row>
    <row r="603" spans="1:5" ht="14.25">
      <c r="A603" s="31" t="s">
        <v>483</v>
      </c>
      <c r="B603" s="33"/>
      <c r="C603" s="33"/>
      <c r="D603" s="11">
        <f t="shared" si="9"/>
      </c>
      <c r="E603" s="31"/>
    </row>
    <row r="604" spans="1:5" ht="14.25">
      <c r="A604" s="31" t="s">
        <v>484</v>
      </c>
      <c r="B604" s="11">
        <f>SUM(B605:B606)</f>
        <v>0</v>
      </c>
      <c r="C604" s="11">
        <f>SUM(C605:C606)</f>
        <v>0</v>
      </c>
      <c r="D604" s="11">
        <f t="shared" si="9"/>
      </c>
      <c r="E604" s="31"/>
    </row>
    <row r="605" spans="1:5" ht="14.25">
      <c r="A605" s="31" t="s">
        <v>485</v>
      </c>
      <c r="B605" s="33"/>
      <c r="C605" s="33"/>
      <c r="D605" s="11">
        <f t="shared" si="9"/>
      </c>
      <c r="E605" s="31"/>
    </row>
    <row r="606" spans="1:5" ht="14.25">
      <c r="A606" s="31" t="s">
        <v>486</v>
      </c>
      <c r="B606" s="33"/>
      <c r="C606" s="33"/>
      <c r="D606" s="11">
        <f t="shared" si="9"/>
      </c>
      <c r="E606" s="31"/>
    </row>
    <row r="607" spans="1:5" ht="14.25">
      <c r="A607" s="31" t="s">
        <v>487</v>
      </c>
      <c r="B607" s="11">
        <f>SUM(B608:B609)</f>
        <v>0</v>
      </c>
      <c r="C607" s="11">
        <f>SUM(C608:C609)</f>
        <v>0</v>
      </c>
      <c r="D607" s="11">
        <f t="shared" si="9"/>
      </c>
      <c r="E607" s="31"/>
    </row>
    <row r="608" spans="1:5" ht="14.25">
      <c r="A608" s="31" t="s">
        <v>488</v>
      </c>
      <c r="B608" s="33"/>
      <c r="C608" s="33"/>
      <c r="D608" s="11">
        <f t="shared" si="9"/>
      </c>
      <c r="E608" s="31"/>
    </row>
    <row r="609" spans="1:5" ht="14.25">
      <c r="A609" s="31" t="s">
        <v>489</v>
      </c>
      <c r="B609" s="33"/>
      <c r="C609" s="33"/>
      <c r="D609" s="11">
        <f t="shared" si="9"/>
      </c>
      <c r="E609" s="31"/>
    </row>
    <row r="610" spans="1:5" ht="14.25">
      <c r="A610" s="31" t="s">
        <v>490</v>
      </c>
      <c r="B610" s="11">
        <f>SUM(B611:B612)</f>
        <v>0</v>
      </c>
      <c r="C610" s="11">
        <f>SUM(C611:C612)</f>
        <v>0</v>
      </c>
      <c r="D610" s="11">
        <f t="shared" si="9"/>
      </c>
      <c r="E610" s="31"/>
    </row>
    <row r="611" spans="1:5" ht="14.25">
      <c r="A611" s="31" t="s">
        <v>491</v>
      </c>
      <c r="B611" s="33"/>
      <c r="C611" s="33"/>
      <c r="D611" s="11">
        <f t="shared" si="9"/>
      </c>
      <c r="E611" s="31"/>
    </row>
    <row r="612" spans="1:5" ht="14.25">
      <c r="A612" s="31" t="s">
        <v>492</v>
      </c>
      <c r="B612" s="33"/>
      <c r="C612" s="33"/>
      <c r="D612" s="11">
        <f t="shared" si="9"/>
      </c>
      <c r="E612" s="31"/>
    </row>
    <row r="613" spans="1:5" ht="14.25">
      <c r="A613" s="31" t="s">
        <v>493</v>
      </c>
      <c r="B613" s="11">
        <f>SUM(B614:B615)</f>
        <v>0</v>
      </c>
      <c r="C613" s="11">
        <f>SUM(C614:C615)</f>
        <v>0</v>
      </c>
      <c r="D613" s="11">
        <f t="shared" si="9"/>
      </c>
      <c r="E613" s="31"/>
    </row>
    <row r="614" spans="1:5" ht="14.25">
      <c r="A614" s="31" t="s">
        <v>494</v>
      </c>
      <c r="B614" s="33"/>
      <c r="C614" s="33"/>
      <c r="D614" s="11">
        <f t="shared" si="9"/>
      </c>
      <c r="E614" s="31"/>
    </row>
    <row r="615" spans="1:5" ht="14.25">
      <c r="A615" s="31" t="s">
        <v>495</v>
      </c>
      <c r="B615" s="33"/>
      <c r="C615" s="33"/>
      <c r="D615" s="11">
        <f t="shared" si="9"/>
      </c>
      <c r="E615" s="31"/>
    </row>
    <row r="616" spans="1:5" ht="14.25">
      <c r="A616" s="31" t="s">
        <v>496</v>
      </c>
      <c r="B616" s="11">
        <f>SUM(B617:B618)</f>
        <v>1</v>
      </c>
      <c r="C616" s="11">
        <f>SUM(C617:C618)</f>
        <v>0</v>
      </c>
      <c r="D616" s="11">
        <f t="shared" si="9"/>
        <v>0</v>
      </c>
      <c r="E616" s="31"/>
    </row>
    <row r="617" spans="1:5" ht="14.25">
      <c r="A617" s="31" t="s">
        <v>497</v>
      </c>
      <c r="B617" s="33"/>
      <c r="C617" s="33"/>
      <c r="D617" s="11">
        <f t="shared" si="9"/>
      </c>
      <c r="E617" s="31"/>
    </row>
    <row r="618" spans="1:5" ht="14.25">
      <c r="A618" s="31" t="s">
        <v>498</v>
      </c>
      <c r="B618" s="33">
        <v>1</v>
      </c>
      <c r="C618" s="33"/>
      <c r="D618" s="11">
        <f t="shared" si="9"/>
        <v>0</v>
      </c>
      <c r="E618" s="31"/>
    </row>
    <row r="619" spans="1:5" ht="14.25">
      <c r="A619" s="31" t="s">
        <v>499</v>
      </c>
      <c r="B619" s="11">
        <f>SUM(B620:B622)</f>
        <v>0</v>
      </c>
      <c r="C619" s="11">
        <f>SUM(C620:C622)</f>
        <v>0</v>
      </c>
      <c r="D619" s="11">
        <f t="shared" si="9"/>
      </c>
      <c r="E619" s="31"/>
    </row>
    <row r="620" spans="1:5" ht="14.25">
      <c r="A620" s="31" t="s">
        <v>500</v>
      </c>
      <c r="B620" s="33"/>
      <c r="C620" s="33"/>
      <c r="D620" s="11">
        <f t="shared" si="9"/>
      </c>
      <c r="E620" s="31"/>
    </row>
    <row r="621" spans="1:5" ht="14.25">
      <c r="A621" s="31" t="s">
        <v>501</v>
      </c>
      <c r="B621" s="33"/>
      <c r="C621" s="33"/>
      <c r="D621" s="11">
        <f t="shared" si="9"/>
      </c>
      <c r="E621" s="31"/>
    </row>
    <row r="622" spans="1:5" ht="14.25">
      <c r="A622" s="31" t="s">
        <v>502</v>
      </c>
      <c r="B622" s="33"/>
      <c r="C622" s="33"/>
      <c r="D622" s="11">
        <f t="shared" si="9"/>
      </c>
      <c r="E622" s="31"/>
    </row>
    <row r="623" spans="1:5" ht="14.25">
      <c r="A623" s="31" t="s">
        <v>503</v>
      </c>
      <c r="B623" s="11">
        <f>SUM(B624:B627)</f>
        <v>0</v>
      </c>
      <c r="C623" s="11">
        <f>SUM(C624:C627)</f>
        <v>0</v>
      </c>
      <c r="D623" s="11">
        <f t="shared" si="9"/>
      </c>
      <c r="E623" s="31"/>
    </row>
    <row r="624" spans="1:5" ht="14.25">
      <c r="A624" s="31" t="s">
        <v>504</v>
      </c>
      <c r="B624" s="33"/>
      <c r="C624" s="33"/>
      <c r="D624" s="11">
        <f t="shared" si="9"/>
      </c>
      <c r="E624" s="31"/>
    </row>
    <row r="625" spans="1:5" ht="14.25">
      <c r="A625" s="31" t="s">
        <v>505</v>
      </c>
      <c r="B625" s="33"/>
      <c r="C625" s="33"/>
      <c r="D625" s="11">
        <f t="shared" si="9"/>
      </c>
      <c r="E625" s="31"/>
    </row>
    <row r="626" spans="1:5" ht="14.25">
      <c r="A626" s="31" t="s">
        <v>506</v>
      </c>
      <c r="B626" s="33"/>
      <c r="C626" s="33"/>
      <c r="D626" s="11">
        <f t="shared" si="9"/>
      </c>
      <c r="E626" s="31"/>
    </row>
    <row r="627" spans="1:5" ht="14.25">
      <c r="A627" s="31" t="s">
        <v>507</v>
      </c>
      <c r="B627" s="33"/>
      <c r="C627" s="33"/>
      <c r="D627" s="11">
        <f t="shared" si="9"/>
      </c>
      <c r="E627" s="31"/>
    </row>
    <row r="628" spans="1:5" ht="14.25">
      <c r="A628" s="37" t="s">
        <v>508</v>
      </c>
      <c r="B628" s="11">
        <f>SUM(B629:B635)</f>
        <v>0</v>
      </c>
      <c r="C628" s="11">
        <f>SUM(C629:C635)</f>
        <v>20</v>
      </c>
      <c r="D628" s="11">
        <f t="shared" si="9"/>
      </c>
      <c r="E628" s="31"/>
    </row>
    <row r="629" spans="1:5" ht="14.25">
      <c r="A629" s="31" t="s">
        <v>67</v>
      </c>
      <c r="B629" s="33"/>
      <c r="C629" s="33"/>
      <c r="D629" s="11">
        <f t="shared" si="9"/>
      </c>
      <c r="E629" s="112"/>
    </row>
    <row r="630" spans="1:5" ht="14.25">
      <c r="A630" s="31" t="s">
        <v>68</v>
      </c>
      <c r="B630" s="33"/>
      <c r="C630" s="33"/>
      <c r="D630" s="11">
        <f t="shared" si="9"/>
      </c>
      <c r="E630" s="31"/>
    </row>
    <row r="631" spans="1:5" ht="14.25">
      <c r="A631" s="31" t="s">
        <v>69</v>
      </c>
      <c r="B631" s="33"/>
      <c r="C631" s="33"/>
      <c r="D631" s="11">
        <f t="shared" si="9"/>
      </c>
      <c r="E631" s="31"/>
    </row>
    <row r="632" spans="1:5" ht="14.25">
      <c r="A632" s="31" t="s">
        <v>509</v>
      </c>
      <c r="B632" s="33"/>
      <c r="C632" s="33">
        <v>20</v>
      </c>
      <c r="D632" s="11">
        <f t="shared" si="9"/>
      </c>
      <c r="E632" s="31"/>
    </row>
    <row r="633" spans="1:5" ht="14.25">
      <c r="A633" s="31" t="s">
        <v>510</v>
      </c>
      <c r="B633" s="33"/>
      <c r="C633" s="33"/>
      <c r="D633" s="11">
        <f t="shared" si="9"/>
      </c>
      <c r="E633" s="31"/>
    </row>
    <row r="634" spans="1:5" ht="14.25">
      <c r="A634" s="31" t="s">
        <v>76</v>
      </c>
      <c r="B634" s="33"/>
      <c r="C634" s="33"/>
      <c r="D634" s="11">
        <f t="shared" si="9"/>
      </c>
      <c r="E634" s="31"/>
    </row>
    <row r="635" spans="1:5" ht="14.25">
      <c r="A635" s="31" t="s">
        <v>511</v>
      </c>
      <c r="B635" s="33"/>
      <c r="C635" s="33"/>
      <c r="D635" s="11">
        <f t="shared" si="9"/>
      </c>
      <c r="E635" s="31"/>
    </row>
    <row r="636" spans="1:5" ht="14.25">
      <c r="A636" s="31" t="s">
        <v>512</v>
      </c>
      <c r="B636" s="11">
        <f>SUM(B637:B638)</f>
        <v>0</v>
      </c>
      <c r="C636" s="11">
        <f>SUM(C637:C638)</f>
        <v>0</v>
      </c>
      <c r="D636" s="11">
        <f t="shared" si="9"/>
      </c>
      <c r="E636" s="31"/>
    </row>
    <row r="637" spans="1:5" ht="14.25">
      <c r="A637" s="31" t="s">
        <v>513</v>
      </c>
      <c r="B637" s="33"/>
      <c r="C637" s="33"/>
      <c r="D637" s="11">
        <f t="shared" si="9"/>
      </c>
      <c r="E637" s="31"/>
    </row>
    <row r="638" spans="1:5" ht="14.25">
      <c r="A638" s="31" t="s">
        <v>514</v>
      </c>
      <c r="B638" s="33"/>
      <c r="C638" s="33"/>
      <c r="D638" s="11">
        <f t="shared" si="9"/>
      </c>
      <c r="E638" s="31"/>
    </row>
    <row r="639" spans="1:5" ht="14.25">
      <c r="A639" s="31" t="s">
        <v>515</v>
      </c>
      <c r="B639" s="33">
        <v>19</v>
      </c>
      <c r="C639" s="33">
        <v>20</v>
      </c>
      <c r="D639" s="11">
        <f t="shared" si="9"/>
        <v>105.3</v>
      </c>
      <c r="E639" s="31"/>
    </row>
    <row r="640" spans="1:5" ht="14.25">
      <c r="A640" s="31" t="s">
        <v>516</v>
      </c>
      <c r="B640" s="17">
        <f>SUM(B641,B646,B660,B664,B676,B679,B683,B688,B692,B696,B699,B708,B710)</f>
        <v>266</v>
      </c>
      <c r="C640" s="17">
        <f>SUM(C641,C646,C660,C664,C676,C679,C683,C688,C692,C696,C699,C708,C710)</f>
        <v>125</v>
      </c>
      <c r="D640" s="11">
        <f t="shared" si="9"/>
        <v>47</v>
      </c>
      <c r="E640" s="31"/>
    </row>
    <row r="641" spans="1:5" ht="14.25">
      <c r="A641" s="31" t="s">
        <v>517</v>
      </c>
      <c r="B641" s="11">
        <f>SUM(B642:B645)</f>
        <v>0</v>
      </c>
      <c r="C641" s="11">
        <f>SUM(C642:C645)</f>
        <v>0</v>
      </c>
      <c r="D641" s="11">
        <f t="shared" si="9"/>
      </c>
      <c r="E641" s="31"/>
    </row>
    <row r="642" spans="1:5" ht="14.25">
      <c r="A642" s="31" t="s">
        <v>67</v>
      </c>
      <c r="B642" s="33"/>
      <c r="C642" s="33"/>
      <c r="D642" s="11">
        <f t="shared" si="9"/>
      </c>
      <c r="E642" s="31"/>
    </row>
    <row r="643" spans="1:5" ht="14.25">
      <c r="A643" s="31" t="s">
        <v>68</v>
      </c>
      <c r="B643" s="33"/>
      <c r="C643" s="33"/>
      <c r="D643" s="11">
        <f t="shared" si="9"/>
      </c>
      <c r="E643" s="31"/>
    </row>
    <row r="644" spans="1:5" ht="14.25">
      <c r="A644" s="31" t="s">
        <v>69</v>
      </c>
      <c r="B644" s="33"/>
      <c r="C644" s="33"/>
      <c r="D644" s="11">
        <f t="shared" si="9"/>
      </c>
      <c r="E644" s="31"/>
    </row>
    <row r="645" spans="1:5" ht="14.25">
      <c r="A645" s="31" t="s">
        <v>518</v>
      </c>
      <c r="B645" s="33"/>
      <c r="C645" s="33"/>
      <c r="D645" s="11">
        <f aca="true" t="shared" si="10" ref="D645:D708">IF(B645=0,"",ROUND(C645/B645*100,1))</f>
      </c>
      <c r="E645" s="31"/>
    </row>
    <row r="646" spans="1:5" ht="14.25">
      <c r="A646" s="31" t="s">
        <v>519</v>
      </c>
      <c r="B646" s="11">
        <f>SUM(B647:B659)</f>
        <v>0</v>
      </c>
      <c r="C646" s="11">
        <f>SUM(C647:C659)</f>
        <v>0</v>
      </c>
      <c r="D646" s="11">
        <f t="shared" si="10"/>
      </c>
      <c r="E646" s="31"/>
    </row>
    <row r="647" spans="1:5" ht="14.25">
      <c r="A647" s="31" t="s">
        <v>520</v>
      </c>
      <c r="B647" s="33"/>
      <c r="C647" s="33"/>
      <c r="D647" s="11">
        <f t="shared" si="10"/>
      </c>
      <c r="E647" s="31"/>
    </row>
    <row r="648" spans="1:5" ht="14.25">
      <c r="A648" s="31" t="s">
        <v>521</v>
      </c>
      <c r="B648" s="33"/>
      <c r="C648" s="33"/>
      <c r="D648" s="11">
        <f t="shared" si="10"/>
      </c>
      <c r="E648" s="31"/>
    </row>
    <row r="649" spans="1:5" ht="14.25">
      <c r="A649" s="31" t="s">
        <v>522</v>
      </c>
      <c r="B649" s="33"/>
      <c r="C649" s="33"/>
      <c r="D649" s="11">
        <f t="shared" si="10"/>
      </c>
      <c r="E649" s="31"/>
    </row>
    <row r="650" spans="1:5" ht="14.25">
      <c r="A650" s="31" t="s">
        <v>523</v>
      </c>
      <c r="B650" s="33"/>
      <c r="C650" s="33"/>
      <c r="D650" s="11">
        <f t="shared" si="10"/>
      </c>
      <c r="E650" s="112"/>
    </row>
    <row r="651" spans="1:5" ht="14.25">
      <c r="A651" s="31" t="s">
        <v>524</v>
      </c>
      <c r="B651" s="33"/>
      <c r="C651" s="33"/>
      <c r="D651" s="11">
        <f t="shared" si="10"/>
      </c>
      <c r="E651" s="112"/>
    </row>
    <row r="652" spans="1:5" ht="14.25">
      <c r="A652" s="31" t="s">
        <v>525</v>
      </c>
      <c r="B652" s="33"/>
      <c r="C652" s="33"/>
      <c r="D652" s="11">
        <f t="shared" si="10"/>
      </c>
      <c r="E652" s="112"/>
    </row>
    <row r="653" spans="1:5" ht="14.25">
      <c r="A653" s="31" t="s">
        <v>526</v>
      </c>
      <c r="B653" s="33"/>
      <c r="C653" s="33"/>
      <c r="D653" s="11">
        <f t="shared" si="10"/>
      </c>
      <c r="E653" s="31"/>
    </row>
    <row r="654" spans="1:5" ht="14.25">
      <c r="A654" s="31" t="s">
        <v>527</v>
      </c>
      <c r="B654" s="33"/>
      <c r="C654" s="33"/>
      <c r="D654" s="11">
        <f t="shared" si="10"/>
      </c>
      <c r="E654" s="31"/>
    </row>
    <row r="655" spans="1:5" ht="14.25">
      <c r="A655" s="31" t="s">
        <v>528</v>
      </c>
      <c r="B655" s="33"/>
      <c r="C655" s="33"/>
      <c r="D655" s="11">
        <f t="shared" si="10"/>
      </c>
      <c r="E655" s="31"/>
    </row>
    <row r="656" spans="1:5" ht="14.25">
      <c r="A656" s="31" t="s">
        <v>529</v>
      </c>
      <c r="B656" s="33"/>
      <c r="C656" s="33"/>
      <c r="D656" s="11">
        <f t="shared" si="10"/>
      </c>
      <c r="E656" s="31"/>
    </row>
    <row r="657" spans="1:5" ht="14.25">
      <c r="A657" s="31" t="s">
        <v>530</v>
      </c>
      <c r="B657" s="33"/>
      <c r="C657" s="33"/>
      <c r="D657" s="11">
        <f t="shared" si="10"/>
      </c>
      <c r="E657" s="31"/>
    </row>
    <row r="658" spans="1:5" ht="14.25">
      <c r="A658" s="31" t="s">
        <v>531</v>
      </c>
      <c r="B658" s="33"/>
      <c r="C658" s="33"/>
      <c r="D658" s="11">
        <f t="shared" si="10"/>
      </c>
      <c r="E658" s="31"/>
    </row>
    <row r="659" spans="1:5" ht="14.25">
      <c r="A659" s="31" t="s">
        <v>532</v>
      </c>
      <c r="B659" s="33"/>
      <c r="C659" s="33"/>
      <c r="D659" s="11">
        <f t="shared" si="10"/>
      </c>
      <c r="E659" s="31"/>
    </row>
    <row r="660" spans="1:5" ht="14.25">
      <c r="A660" s="31" t="s">
        <v>533</v>
      </c>
      <c r="B660" s="11">
        <f>SUM(B661:B663)</f>
        <v>0</v>
      </c>
      <c r="C660" s="11">
        <f>SUM(C661:C663)</f>
        <v>0</v>
      </c>
      <c r="D660" s="11">
        <f t="shared" si="10"/>
      </c>
      <c r="E660" s="112"/>
    </row>
    <row r="661" spans="1:5" ht="14.25">
      <c r="A661" s="31" t="s">
        <v>534</v>
      </c>
      <c r="B661" s="33"/>
      <c r="C661" s="33"/>
      <c r="D661" s="11">
        <f t="shared" si="10"/>
      </c>
      <c r="E661" s="112"/>
    </row>
    <row r="662" spans="1:5" ht="14.25">
      <c r="A662" s="31" t="s">
        <v>535</v>
      </c>
      <c r="B662" s="33"/>
      <c r="C662" s="33"/>
      <c r="D662" s="11">
        <f t="shared" si="10"/>
      </c>
      <c r="E662" s="112"/>
    </row>
    <row r="663" spans="1:5" ht="14.25">
      <c r="A663" s="31" t="s">
        <v>536</v>
      </c>
      <c r="B663" s="33"/>
      <c r="C663" s="33"/>
      <c r="D663" s="11">
        <f t="shared" si="10"/>
      </c>
      <c r="E663" s="112"/>
    </row>
    <row r="664" spans="1:5" ht="14.25">
      <c r="A664" s="31" t="s">
        <v>537</v>
      </c>
      <c r="B664" s="11">
        <f>SUM(B665:B675)</f>
        <v>188</v>
      </c>
      <c r="C664" s="11">
        <f>SUM(C665:C675)</f>
        <v>50</v>
      </c>
      <c r="D664" s="11">
        <f t="shared" si="10"/>
        <v>26.6</v>
      </c>
      <c r="E664" s="112"/>
    </row>
    <row r="665" spans="1:5" ht="14.25">
      <c r="A665" s="31" t="s">
        <v>538</v>
      </c>
      <c r="B665" s="33"/>
      <c r="C665" s="33"/>
      <c r="D665" s="11">
        <f t="shared" si="10"/>
      </c>
      <c r="E665" s="112"/>
    </row>
    <row r="666" spans="1:5" ht="14.25">
      <c r="A666" s="31" t="s">
        <v>539</v>
      </c>
      <c r="B666" s="33"/>
      <c r="C666" s="33"/>
      <c r="D666" s="11">
        <f t="shared" si="10"/>
      </c>
      <c r="E666" s="112"/>
    </row>
    <row r="667" spans="1:5" ht="14.25">
      <c r="A667" s="31" t="s">
        <v>540</v>
      </c>
      <c r="B667" s="33"/>
      <c r="C667" s="33"/>
      <c r="D667" s="11">
        <f t="shared" si="10"/>
      </c>
      <c r="E667" s="112"/>
    </row>
    <row r="668" spans="1:5" ht="14.25">
      <c r="A668" s="31" t="s">
        <v>541</v>
      </c>
      <c r="B668" s="33"/>
      <c r="C668" s="33"/>
      <c r="D668" s="11">
        <f t="shared" si="10"/>
      </c>
      <c r="E668" s="112"/>
    </row>
    <row r="669" spans="1:5" ht="14.25">
      <c r="A669" s="31" t="s">
        <v>542</v>
      </c>
      <c r="B669" s="33"/>
      <c r="C669" s="33"/>
      <c r="D669" s="11">
        <f t="shared" si="10"/>
      </c>
      <c r="E669" s="31"/>
    </row>
    <row r="670" spans="1:5" ht="14.25">
      <c r="A670" s="31" t="s">
        <v>543</v>
      </c>
      <c r="B670" s="33"/>
      <c r="C670" s="33"/>
      <c r="D670" s="11">
        <f t="shared" si="10"/>
      </c>
      <c r="E670" s="31"/>
    </row>
    <row r="671" spans="1:5" ht="14.25">
      <c r="A671" s="31" t="s">
        <v>544</v>
      </c>
      <c r="B671" s="33"/>
      <c r="C671" s="33"/>
      <c r="D671" s="11">
        <f t="shared" si="10"/>
      </c>
      <c r="E671" s="31"/>
    </row>
    <row r="672" spans="1:5" ht="14.25">
      <c r="A672" s="31" t="s">
        <v>545</v>
      </c>
      <c r="B672" s="33"/>
      <c r="C672" s="33"/>
      <c r="D672" s="11">
        <f t="shared" si="10"/>
      </c>
      <c r="E672" s="31"/>
    </row>
    <row r="673" spans="1:5" ht="14.25">
      <c r="A673" s="31" t="s">
        <v>546</v>
      </c>
      <c r="B673" s="33">
        <v>140</v>
      </c>
      <c r="C673" s="33"/>
      <c r="D673" s="11">
        <f t="shared" si="10"/>
        <v>0</v>
      </c>
      <c r="E673" s="31"/>
    </row>
    <row r="674" spans="1:5" ht="14.25">
      <c r="A674" s="31" t="s">
        <v>547</v>
      </c>
      <c r="B674" s="33">
        <v>48</v>
      </c>
      <c r="C674" s="33">
        <v>50</v>
      </c>
      <c r="D674" s="11">
        <f t="shared" si="10"/>
        <v>104.2</v>
      </c>
      <c r="E674" s="31"/>
    </row>
    <row r="675" spans="1:5" ht="14.25">
      <c r="A675" s="31" t="s">
        <v>548</v>
      </c>
      <c r="B675" s="33"/>
      <c r="C675" s="33"/>
      <c r="D675" s="11">
        <f t="shared" si="10"/>
      </c>
      <c r="E675" s="31"/>
    </row>
    <row r="676" spans="1:5" ht="14.25">
      <c r="A676" s="31" t="s">
        <v>549</v>
      </c>
      <c r="B676" s="11">
        <f>SUM(B677:B678)</f>
        <v>0</v>
      </c>
      <c r="C676" s="11">
        <f>SUM(C677:C678)</f>
        <v>0</v>
      </c>
      <c r="D676" s="11">
        <f t="shared" si="10"/>
      </c>
      <c r="E676" s="31"/>
    </row>
    <row r="677" spans="1:5" ht="14.25">
      <c r="A677" s="31" t="s">
        <v>550</v>
      </c>
      <c r="B677" s="33"/>
      <c r="C677" s="33"/>
      <c r="D677" s="11">
        <f t="shared" si="10"/>
      </c>
      <c r="E677" s="31"/>
    </row>
    <row r="678" spans="1:5" ht="14.25">
      <c r="A678" s="31" t="s">
        <v>551</v>
      </c>
      <c r="B678" s="33"/>
      <c r="C678" s="33"/>
      <c r="D678" s="11">
        <f t="shared" si="10"/>
      </c>
      <c r="E678" s="31"/>
    </row>
    <row r="679" spans="1:5" ht="14.25">
      <c r="A679" s="31" t="s">
        <v>552</v>
      </c>
      <c r="B679" s="11">
        <f>SUM(B680:B682)</f>
        <v>5</v>
      </c>
      <c r="C679" s="11">
        <f>SUM(C680:C682)</f>
        <v>0</v>
      </c>
      <c r="D679" s="11">
        <f t="shared" si="10"/>
        <v>0</v>
      </c>
      <c r="E679" s="31"/>
    </row>
    <row r="680" spans="1:5" ht="14.25">
      <c r="A680" s="31" t="s">
        <v>553</v>
      </c>
      <c r="B680" s="33"/>
      <c r="C680" s="33"/>
      <c r="D680" s="11">
        <f t="shared" si="10"/>
      </c>
      <c r="E680" s="31"/>
    </row>
    <row r="681" spans="1:5" ht="14.25">
      <c r="A681" s="31" t="s">
        <v>554</v>
      </c>
      <c r="B681" s="33">
        <v>5</v>
      </c>
      <c r="C681" s="33"/>
      <c r="D681" s="11">
        <f t="shared" si="10"/>
        <v>0</v>
      </c>
      <c r="E681" s="31"/>
    </row>
    <row r="682" spans="1:5" ht="14.25">
      <c r="A682" s="31" t="s">
        <v>555</v>
      </c>
      <c r="B682" s="33"/>
      <c r="C682" s="33"/>
      <c r="D682" s="11">
        <f t="shared" si="10"/>
      </c>
      <c r="E682" s="31"/>
    </row>
    <row r="683" spans="1:5" ht="14.25">
      <c r="A683" s="31" t="s">
        <v>556</v>
      </c>
      <c r="B683" s="11">
        <f>SUM(B684:B687)</f>
        <v>73</v>
      </c>
      <c r="C683" s="11">
        <f>SUM(C684:C687)</f>
        <v>75</v>
      </c>
      <c r="D683" s="11">
        <f t="shared" si="10"/>
        <v>102.7</v>
      </c>
      <c r="E683" s="31"/>
    </row>
    <row r="684" spans="1:5" ht="14.25">
      <c r="A684" s="31" t="s">
        <v>557</v>
      </c>
      <c r="B684" s="33">
        <v>73</v>
      </c>
      <c r="C684" s="33">
        <v>75</v>
      </c>
      <c r="D684" s="11">
        <f t="shared" si="10"/>
        <v>102.7</v>
      </c>
      <c r="E684" s="31"/>
    </row>
    <row r="685" spans="1:5" ht="14.25">
      <c r="A685" s="31" t="s">
        <v>558</v>
      </c>
      <c r="B685" s="33"/>
      <c r="C685" s="33"/>
      <c r="D685" s="11">
        <f t="shared" si="10"/>
      </c>
      <c r="E685" s="31"/>
    </row>
    <row r="686" spans="1:5" ht="14.25">
      <c r="A686" s="31" t="s">
        <v>559</v>
      </c>
      <c r="B686" s="33"/>
      <c r="C686" s="33"/>
      <c r="D686" s="11">
        <f t="shared" si="10"/>
      </c>
      <c r="E686" s="31"/>
    </row>
    <row r="687" spans="1:5" ht="14.25">
      <c r="A687" s="31" t="s">
        <v>560</v>
      </c>
      <c r="B687" s="33"/>
      <c r="C687" s="33"/>
      <c r="D687" s="11">
        <f t="shared" si="10"/>
      </c>
      <c r="E687" s="31"/>
    </row>
    <row r="688" spans="1:5" ht="14.25">
      <c r="A688" s="31" t="s">
        <v>561</v>
      </c>
      <c r="B688" s="11">
        <f>SUM(B689:B691)</f>
        <v>0</v>
      </c>
      <c r="C688" s="11">
        <f>SUM(C689:C691)</f>
        <v>0</v>
      </c>
      <c r="D688" s="11">
        <f t="shared" si="10"/>
      </c>
      <c r="E688" s="31"/>
    </row>
    <row r="689" spans="1:5" ht="14.25">
      <c r="A689" s="31" t="s">
        <v>562</v>
      </c>
      <c r="B689" s="33"/>
      <c r="C689" s="33"/>
      <c r="D689" s="11">
        <f t="shared" si="10"/>
      </c>
      <c r="E689" s="31"/>
    </row>
    <row r="690" spans="1:5" ht="14.25">
      <c r="A690" s="31" t="s">
        <v>563</v>
      </c>
      <c r="B690" s="33"/>
      <c r="C690" s="33"/>
      <c r="D690" s="11">
        <f t="shared" si="10"/>
      </c>
      <c r="E690" s="31"/>
    </row>
    <row r="691" spans="1:5" ht="14.25">
      <c r="A691" s="31" t="s">
        <v>564</v>
      </c>
      <c r="B691" s="33"/>
      <c r="C691" s="33"/>
      <c r="D691" s="11">
        <f t="shared" si="10"/>
      </c>
      <c r="E691" s="31"/>
    </row>
    <row r="692" spans="1:5" ht="14.25">
      <c r="A692" s="31" t="s">
        <v>565</v>
      </c>
      <c r="B692" s="11">
        <f>SUM(B693:B695)</f>
        <v>0</v>
      </c>
      <c r="C692" s="11">
        <f>SUM(C693:C695)</f>
        <v>0</v>
      </c>
      <c r="D692" s="11">
        <f t="shared" si="10"/>
      </c>
      <c r="E692" s="31"/>
    </row>
    <row r="693" spans="1:5" ht="14.25">
      <c r="A693" s="31" t="s">
        <v>566</v>
      </c>
      <c r="B693" s="33"/>
      <c r="C693" s="33"/>
      <c r="D693" s="11">
        <f t="shared" si="10"/>
      </c>
      <c r="E693" s="31"/>
    </row>
    <row r="694" spans="1:5" ht="14.25">
      <c r="A694" s="31" t="s">
        <v>567</v>
      </c>
      <c r="B694" s="33"/>
      <c r="C694" s="33"/>
      <c r="D694" s="11">
        <f t="shared" si="10"/>
      </c>
      <c r="E694" s="31"/>
    </row>
    <row r="695" spans="1:5" ht="14.25">
      <c r="A695" s="31" t="s">
        <v>568</v>
      </c>
      <c r="B695" s="33"/>
      <c r="C695" s="33"/>
      <c r="D695" s="11">
        <f t="shared" si="10"/>
      </c>
      <c r="E695" s="31"/>
    </row>
    <row r="696" spans="1:5" ht="14.25">
      <c r="A696" s="31" t="s">
        <v>569</v>
      </c>
      <c r="B696" s="11">
        <f>SUM(B697:B698)</f>
        <v>0</v>
      </c>
      <c r="C696" s="11">
        <f>SUM(C697:C698)</f>
        <v>0</v>
      </c>
      <c r="D696" s="11">
        <f t="shared" si="10"/>
      </c>
      <c r="E696" s="31"/>
    </row>
    <row r="697" spans="1:5" ht="14.25">
      <c r="A697" s="31" t="s">
        <v>570</v>
      </c>
      <c r="B697" s="33"/>
      <c r="C697" s="33"/>
      <c r="D697" s="11">
        <f t="shared" si="10"/>
      </c>
      <c r="E697" s="31"/>
    </row>
    <row r="698" spans="1:5" ht="14.25">
      <c r="A698" s="31" t="s">
        <v>571</v>
      </c>
      <c r="B698" s="33"/>
      <c r="C698" s="33"/>
      <c r="D698" s="11">
        <f t="shared" si="10"/>
      </c>
      <c r="E698" s="31"/>
    </row>
    <row r="699" spans="1:5" ht="14.25">
      <c r="A699" s="31" t="s">
        <v>572</v>
      </c>
      <c r="B699" s="11">
        <f>SUM(B700:B707)</f>
        <v>0</v>
      </c>
      <c r="C699" s="11">
        <f>SUM(C700:C707)</f>
        <v>0</v>
      </c>
      <c r="D699" s="11">
        <f t="shared" si="10"/>
      </c>
      <c r="E699" s="31"/>
    </row>
    <row r="700" spans="1:5" ht="14.25">
      <c r="A700" s="31" t="s">
        <v>67</v>
      </c>
      <c r="B700" s="33"/>
      <c r="C700" s="33"/>
      <c r="D700" s="11">
        <f t="shared" si="10"/>
      </c>
      <c r="E700" s="31"/>
    </row>
    <row r="701" spans="1:5" ht="14.25">
      <c r="A701" s="31" t="s">
        <v>68</v>
      </c>
      <c r="B701" s="33"/>
      <c r="C701" s="33"/>
      <c r="D701" s="11">
        <f t="shared" si="10"/>
      </c>
      <c r="E701" s="31"/>
    </row>
    <row r="702" spans="1:5" ht="14.25">
      <c r="A702" s="31" t="s">
        <v>69</v>
      </c>
      <c r="B702" s="33"/>
      <c r="C702" s="33"/>
      <c r="D702" s="11">
        <f t="shared" si="10"/>
      </c>
      <c r="E702" s="31"/>
    </row>
    <row r="703" spans="1:5" ht="14.25">
      <c r="A703" s="31" t="s">
        <v>109</v>
      </c>
      <c r="B703" s="33"/>
      <c r="C703" s="33"/>
      <c r="D703" s="11">
        <f t="shared" si="10"/>
      </c>
      <c r="E703" s="31"/>
    </row>
    <row r="704" spans="1:5" ht="14.25">
      <c r="A704" s="31" t="s">
        <v>573</v>
      </c>
      <c r="B704" s="33"/>
      <c r="C704" s="33"/>
      <c r="D704" s="11">
        <f t="shared" si="10"/>
      </c>
      <c r="E704" s="31"/>
    </row>
    <row r="705" spans="1:5" ht="14.25">
      <c r="A705" s="31" t="s">
        <v>574</v>
      </c>
      <c r="B705" s="33"/>
      <c r="C705" s="33"/>
      <c r="D705" s="11">
        <f t="shared" si="10"/>
      </c>
      <c r="E705" s="31"/>
    </row>
    <row r="706" spans="1:5" ht="14.25">
      <c r="A706" s="31" t="s">
        <v>76</v>
      </c>
      <c r="B706" s="33"/>
      <c r="C706" s="33"/>
      <c r="D706" s="11">
        <f t="shared" si="10"/>
      </c>
      <c r="E706" s="31"/>
    </row>
    <row r="707" spans="1:5" ht="14.25">
      <c r="A707" s="31" t="s">
        <v>575</v>
      </c>
      <c r="B707" s="33"/>
      <c r="C707" s="33"/>
      <c r="D707" s="11">
        <f t="shared" si="10"/>
      </c>
      <c r="E707" s="31"/>
    </row>
    <row r="708" spans="1:5" ht="14.25">
      <c r="A708" s="31" t="s">
        <v>576</v>
      </c>
      <c r="B708" s="11">
        <f>SUM(B709)</f>
        <v>0</v>
      </c>
      <c r="C708" s="11">
        <f>SUM(C709)</f>
        <v>0</v>
      </c>
      <c r="D708" s="11">
        <f t="shared" si="10"/>
      </c>
      <c r="E708" s="31"/>
    </row>
    <row r="709" spans="1:5" ht="14.25">
      <c r="A709" s="31" t="s">
        <v>577</v>
      </c>
      <c r="B709" s="33"/>
      <c r="C709" s="33"/>
      <c r="D709" s="11">
        <f aca="true" t="shared" si="11" ref="D709:D772">IF(B709=0,"",ROUND(C709/B709*100,1))</f>
      </c>
      <c r="E709" s="31"/>
    </row>
    <row r="710" spans="1:5" ht="14.25">
      <c r="A710" s="62" t="s">
        <v>578</v>
      </c>
      <c r="B710" s="11">
        <f>SUM(B711)</f>
        <v>0</v>
      </c>
      <c r="C710" s="11">
        <f>SUM(C711)</f>
        <v>0</v>
      </c>
      <c r="D710" s="11">
        <f t="shared" si="11"/>
      </c>
      <c r="E710" s="31"/>
    </row>
    <row r="711" spans="1:5" ht="14.25">
      <c r="A711" s="62" t="s">
        <v>579</v>
      </c>
      <c r="B711" s="33"/>
      <c r="C711" s="33"/>
      <c r="D711" s="11">
        <f t="shared" si="11"/>
      </c>
      <c r="E711" s="31"/>
    </row>
    <row r="712" spans="1:5" ht="14.25">
      <c r="A712" s="62" t="s">
        <v>580</v>
      </c>
      <c r="B712" s="17">
        <f>SUM(B713,B723,B727,B735,B740,B747,B753,B756,B759,B760,B761,B767,B768,B769,B784)</f>
        <v>6</v>
      </c>
      <c r="C712" s="17">
        <f>SUM(C713,C723,C727,C735,C740,C747,C753,C756,C759,C760,C761,C767,C768,C769,C784)</f>
        <v>0</v>
      </c>
      <c r="D712" s="11">
        <f t="shared" si="11"/>
        <v>0</v>
      </c>
      <c r="E712" s="31"/>
    </row>
    <row r="713" spans="1:5" ht="14.25">
      <c r="A713" s="62" t="s">
        <v>581</v>
      </c>
      <c r="B713" s="11">
        <f>SUM(B714:B722)</f>
        <v>0</v>
      </c>
      <c r="C713" s="11">
        <f>SUM(C714:C722)</f>
        <v>0</v>
      </c>
      <c r="D713" s="11">
        <f t="shared" si="11"/>
      </c>
      <c r="E713" s="31"/>
    </row>
    <row r="714" spans="1:5" ht="14.25">
      <c r="A714" s="62" t="s">
        <v>67</v>
      </c>
      <c r="B714" s="33"/>
      <c r="C714" s="33"/>
      <c r="D714" s="11">
        <f t="shared" si="11"/>
      </c>
      <c r="E714" s="31"/>
    </row>
    <row r="715" spans="1:5" ht="14.25">
      <c r="A715" s="62" t="s">
        <v>68</v>
      </c>
      <c r="B715" s="33"/>
      <c r="C715" s="33"/>
      <c r="D715" s="11">
        <f t="shared" si="11"/>
      </c>
      <c r="E715" s="31"/>
    </row>
    <row r="716" spans="1:5" ht="14.25">
      <c r="A716" s="62" t="s">
        <v>69</v>
      </c>
      <c r="B716" s="33"/>
      <c r="C716" s="33"/>
      <c r="D716" s="11">
        <f t="shared" si="11"/>
      </c>
      <c r="E716" s="31"/>
    </row>
    <row r="717" spans="1:5" ht="14.25">
      <c r="A717" s="62" t="s">
        <v>582</v>
      </c>
      <c r="B717" s="33"/>
      <c r="C717" s="33"/>
      <c r="D717" s="11">
        <f t="shared" si="11"/>
      </c>
      <c r="E717" s="31"/>
    </row>
    <row r="718" spans="1:5" ht="14.25">
      <c r="A718" s="62" t="s">
        <v>583</v>
      </c>
      <c r="B718" s="33"/>
      <c r="C718" s="33"/>
      <c r="D718" s="11">
        <f t="shared" si="11"/>
      </c>
      <c r="E718" s="31"/>
    </row>
    <row r="719" spans="1:5" ht="14.25">
      <c r="A719" s="62" t="s">
        <v>584</v>
      </c>
      <c r="B719" s="33"/>
      <c r="C719" s="33"/>
      <c r="D719" s="11">
        <f t="shared" si="11"/>
      </c>
      <c r="E719" s="31"/>
    </row>
    <row r="720" spans="1:5" ht="14.25">
      <c r="A720" s="62" t="s">
        <v>585</v>
      </c>
      <c r="B720" s="33"/>
      <c r="C720" s="33"/>
      <c r="D720" s="11">
        <f t="shared" si="11"/>
      </c>
      <c r="E720" s="31"/>
    </row>
    <row r="721" spans="1:5" ht="14.25">
      <c r="A721" s="62" t="s">
        <v>586</v>
      </c>
      <c r="B721" s="33"/>
      <c r="C721" s="33"/>
      <c r="D721" s="11">
        <f t="shared" si="11"/>
      </c>
      <c r="E721" s="31"/>
    </row>
    <row r="722" spans="1:5" ht="14.25">
      <c r="A722" s="62" t="s">
        <v>587</v>
      </c>
      <c r="B722" s="33"/>
      <c r="C722" s="33"/>
      <c r="D722" s="11">
        <f t="shared" si="11"/>
      </c>
      <c r="E722" s="31"/>
    </row>
    <row r="723" spans="1:5" ht="14.25">
      <c r="A723" s="62" t="s">
        <v>588</v>
      </c>
      <c r="B723" s="11">
        <f>SUM(B724:B726)</f>
        <v>0</v>
      </c>
      <c r="C723" s="11">
        <f>SUM(C724:C726)</f>
        <v>0</v>
      </c>
      <c r="D723" s="11">
        <f t="shared" si="11"/>
      </c>
      <c r="E723" s="112"/>
    </row>
    <row r="724" spans="1:5" ht="14.25">
      <c r="A724" s="62" t="s">
        <v>589</v>
      </c>
      <c r="B724" s="33"/>
      <c r="C724" s="33"/>
      <c r="D724" s="11">
        <f t="shared" si="11"/>
      </c>
      <c r="E724" s="112"/>
    </row>
    <row r="725" spans="1:5" ht="14.25">
      <c r="A725" s="62" t="s">
        <v>590</v>
      </c>
      <c r="B725" s="33"/>
      <c r="C725" s="33"/>
      <c r="D725" s="11">
        <f t="shared" si="11"/>
      </c>
      <c r="E725" s="112"/>
    </row>
    <row r="726" spans="1:5" ht="14.25">
      <c r="A726" s="62" t="s">
        <v>591</v>
      </c>
      <c r="B726" s="33"/>
      <c r="C726" s="33"/>
      <c r="D726" s="11">
        <f t="shared" si="11"/>
      </c>
      <c r="E726" s="112"/>
    </row>
    <row r="727" spans="1:5" ht="14.25">
      <c r="A727" s="62" t="s">
        <v>592</v>
      </c>
      <c r="B727" s="11">
        <f>SUM(B728:B734)</f>
        <v>0</v>
      </c>
      <c r="C727" s="11">
        <f>SUM(C728:C734)</f>
        <v>0</v>
      </c>
      <c r="D727" s="11">
        <f t="shared" si="11"/>
      </c>
      <c r="E727" s="112"/>
    </row>
    <row r="728" spans="1:5" ht="14.25">
      <c r="A728" s="62" t="s">
        <v>593</v>
      </c>
      <c r="B728" s="33"/>
      <c r="C728" s="33"/>
      <c r="D728" s="11">
        <f t="shared" si="11"/>
      </c>
      <c r="E728" s="112"/>
    </row>
    <row r="729" spans="1:5" ht="14.25">
      <c r="A729" s="62" t="s">
        <v>594</v>
      </c>
      <c r="B729" s="33"/>
      <c r="C729" s="33"/>
      <c r="D729" s="11">
        <f t="shared" si="11"/>
      </c>
      <c r="E729" s="112"/>
    </row>
    <row r="730" spans="1:5" ht="14.25">
      <c r="A730" s="62" t="s">
        <v>595</v>
      </c>
      <c r="B730" s="33"/>
      <c r="C730" s="33"/>
      <c r="D730" s="11">
        <f t="shared" si="11"/>
      </c>
      <c r="E730" s="112"/>
    </row>
    <row r="731" spans="1:5" ht="14.25">
      <c r="A731" s="62" t="s">
        <v>596</v>
      </c>
      <c r="B731" s="33"/>
      <c r="C731" s="33"/>
      <c r="D731" s="11">
        <f t="shared" si="11"/>
      </c>
      <c r="E731" s="112"/>
    </row>
    <row r="732" spans="1:5" ht="14.25">
      <c r="A732" s="62" t="s">
        <v>597</v>
      </c>
      <c r="B732" s="33"/>
      <c r="C732" s="33"/>
      <c r="D732" s="11">
        <f t="shared" si="11"/>
      </c>
      <c r="E732" s="112"/>
    </row>
    <row r="733" spans="1:5" ht="14.25">
      <c r="A733" s="62" t="s">
        <v>598</v>
      </c>
      <c r="B733" s="33"/>
      <c r="C733" s="33"/>
      <c r="D733" s="11">
        <f t="shared" si="11"/>
      </c>
      <c r="E733" s="112"/>
    </row>
    <row r="734" spans="1:5" ht="14.25">
      <c r="A734" s="62" t="s">
        <v>599</v>
      </c>
      <c r="B734" s="33"/>
      <c r="C734" s="33"/>
      <c r="D734" s="11">
        <f t="shared" si="11"/>
      </c>
      <c r="E734" s="112"/>
    </row>
    <row r="735" spans="1:5" ht="14.25">
      <c r="A735" s="62" t="s">
        <v>600</v>
      </c>
      <c r="B735" s="11">
        <f>SUM(B736:B739)</f>
        <v>0</v>
      </c>
      <c r="C735" s="11">
        <f>SUM(C736:C739)</f>
        <v>0</v>
      </c>
      <c r="D735" s="11">
        <f t="shared" si="11"/>
      </c>
      <c r="E735" s="112"/>
    </row>
    <row r="736" spans="1:5" ht="14.25">
      <c r="A736" s="62" t="s">
        <v>601</v>
      </c>
      <c r="B736" s="33"/>
      <c r="C736" s="33"/>
      <c r="D736" s="11">
        <f t="shared" si="11"/>
      </c>
      <c r="E736" s="112"/>
    </row>
    <row r="737" spans="1:5" ht="14.25">
      <c r="A737" s="62" t="s">
        <v>602</v>
      </c>
      <c r="B737" s="33"/>
      <c r="C737" s="33"/>
      <c r="D737" s="11">
        <f t="shared" si="11"/>
      </c>
      <c r="E737" s="112"/>
    </row>
    <row r="738" spans="1:5" ht="14.25">
      <c r="A738" s="62" t="s">
        <v>603</v>
      </c>
      <c r="B738" s="33"/>
      <c r="C738" s="33"/>
      <c r="D738" s="11">
        <f t="shared" si="11"/>
      </c>
      <c r="E738" s="112"/>
    </row>
    <row r="739" spans="1:5" ht="14.25">
      <c r="A739" s="62" t="s">
        <v>604</v>
      </c>
      <c r="B739" s="33"/>
      <c r="C739" s="33"/>
      <c r="D739" s="11">
        <f t="shared" si="11"/>
      </c>
      <c r="E739" s="112"/>
    </row>
    <row r="740" spans="1:5" ht="14.25">
      <c r="A740" s="62" t="s">
        <v>605</v>
      </c>
      <c r="B740" s="11">
        <f>SUM(B741:B746)</f>
        <v>0</v>
      </c>
      <c r="C740" s="11">
        <f>SUM(C741:C746)</f>
        <v>0</v>
      </c>
      <c r="D740" s="11">
        <f t="shared" si="11"/>
      </c>
      <c r="E740" s="31"/>
    </row>
    <row r="741" spans="1:5" ht="14.25">
      <c r="A741" s="62" t="s">
        <v>606</v>
      </c>
      <c r="B741" s="33"/>
      <c r="C741" s="33"/>
      <c r="D741" s="11">
        <f t="shared" si="11"/>
      </c>
      <c r="E741" s="31"/>
    </row>
    <row r="742" spans="1:5" ht="14.25">
      <c r="A742" s="62" t="s">
        <v>607</v>
      </c>
      <c r="B742" s="33"/>
      <c r="C742" s="33"/>
      <c r="D742" s="11">
        <f t="shared" si="11"/>
      </c>
      <c r="E742" s="31"/>
    </row>
    <row r="743" spans="1:5" ht="14.25">
      <c r="A743" s="62" t="s">
        <v>608</v>
      </c>
      <c r="B743" s="33"/>
      <c r="C743" s="33"/>
      <c r="D743" s="11">
        <f t="shared" si="11"/>
      </c>
      <c r="E743" s="31"/>
    </row>
    <row r="744" spans="1:5" ht="14.25">
      <c r="A744" s="62" t="s">
        <v>609</v>
      </c>
      <c r="B744" s="33"/>
      <c r="C744" s="33"/>
      <c r="D744" s="11">
        <f t="shared" si="11"/>
      </c>
      <c r="E744" s="31"/>
    </row>
    <row r="745" spans="1:5" ht="14.25">
      <c r="A745" s="62" t="s">
        <v>610</v>
      </c>
      <c r="B745" s="33"/>
      <c r="C745" s="33"/>
      <c r="D745" s="11">
        <f t="shared" si="11"/>
      </c>
      <c r="E745" s="31"/>
    </row>
    <row r="746" spans="1:5" ht="14.25">
      <c r="A746" s="62" t="s">
        <v>611</v>
      </c>
      <c r="B746" s="33"/>
      <c r="C746" s="33"/>
      <c r="D746" s="11">
        <f t="shared" si="11"/>
      </c>
      <c r="E746" s="31"/>
    </row>
    <row r="747" spans="1:5" ht="14.25">
      <c r="A747" s="62" t="s">
        <v>612</v>
      </c>
      <c r="B747" s="11">
        <f>SUM(B748:B752)</f>
        <v>0</v>
      </c>
      <c r="C747" s="11">
        <f>SUM(C748:C752)</f>
        <v>0</v>
      </c>
      <c r="D747" s="11">
        <f t="shared" si="11"/>
      </c>
      <c r="E747" s="31"/>
    </row>
    <row r="748" spans="1:5" ht="14.25">
      <c r="A748" s="62" t="s">
        <v>613</v>
      </c>
      <c r="B748" s="33"/>
      <c r="C748" s="33"/>
      <c r="D748" s="11">
        <f t="shared" si="11"/>
      </c>
      <c r="E748" s="31"/>
    </row>
    <row r="749" spans="1:5" ht="14.25">
      <c r="A749" s="62" t="s">
        <v>614</v>
      </c>
      <c r="B749" s="33"/>
      <c r="C749" s="33"/>
      <c r="D749" s="11">
        <f t="shared" si="11"/>
      </c>
      <c r="E749" s="31"/>
    </row>
    <row r="750" spans="1:5" ht="14.25">
      <c r="A750" s="62" t="s">
        <v>615</v>
      </c>
      <c r="B750" s="33"/>
      <c r="C750" s="33"/>
      <c r="D750" s="11">
        <f t="shared" si="11"/>
      </c>
      <c r="E750" s="31"/>
    </row>
    <row r="751" spans="1:5" ht="14.25">
      <c r="A751" s="62" t="s">
        <v>616</v>
      </c>
      <c r="B751" s="33"/>
      <c r="C751" s="33"/>
      <c r="D751" s="11">
        <f t="shared" si="11"/>
      </c>
      <c r="E751" s="31"/>
    </row>
    <row r="752" spans="1:5" ht="14.25">
      <c r="A752" s="62" t="s">
        <v>617</v>
      </c>
      <c r="B752" s="33"/>
      <c r="C752" s="33"/>
      <c r="D752" s="11">
        <f t="shared" si="11"/>
      </c>
      <c r="E752" s="31"/>
    </row>
    <row r="753" spans="1:5" ht="14.25">
      <c r="A753" s="62" t="s">
        <v>618</v>
      </c>
      <c r="B753" s="11">
        <f>SUM(B754:B755)</f>
        <v>0</v>
      </c>
      <c r="C753" s="11">
        <f>SUM(C754:C755)</f>
        <v>0</v>
      </c>
      <c r="D753" s="11">
        <f t="shared" si="11"/>
      </c>
      <c r="E753" s="31"/>
    </row>
    <row r="754" spans="1:5" ht="14.25">
      <c r="A754" s="62" t="s">
        <v>619</v>
      </c>
      <c r="B754" s="33"/>
      <c r="C754" s="33"/>
      <c r="D754" s="11">
        <f t="shared" si="11"/>
      </c>
      <c r="E754" s="31"/>
    </row>
    <row r="755" spans="1:5" ht="14.25">
      <c r="A755" s="62" t="s">
        <v>620</v>
      </c>
      <c r="B755" s="33"/>
      <c r="C755" s="33"/>
      <c r="D755" s="11">
        <f t="shared" si="11"/>
      </c>
      <c r="E755" s="31"/>
    </row>
    <row r="756" spans="1:5" ht="14.25">
      <c r="A756" s="62" t="s">
        <v>621</v>
      </c>
      <c r="B756" s="11">
        <f>SUM(B757:B758)</f>
        <v>0</v>
      </c>
      <c r="C756" s="11">
        <f>SUM(C757:C758)</f>
        <v>0</v>
      </c>
      <c r="D756" s="11">
        <f t="shared" si="11"/>
      </c>
      <c r="E756" s="31"/>
    </row>
    <row r="757" spans="1:5" ht="14.25">
      <c r="A757" s="62" t="s">
        <v>622</v>
      </c>
      <c r="B757" s="33"/>
      <c r="C757" s="33"/>
      <c r="D757" s="11">
        <f t="shared" si="11"/>
      </c>
      <c r="E757" s="31"/>
    </row>
    <row r="758" spans="1:5" ht="14.25">
      <c r="A758" s="62" t="s">
        <v>623</v>
      </c>
      <c r="B758" s="33"/>
      <c r="C758" s="33"/>
      <c r="D758" s="11">
        <f t="shared" si="11"/>
      </c>
      <c r="E758" s="31"/>
    </row>
    <row r="759" spans="1:5" ht="14.25">
      <c r="A759" s="62" t="s">
        <v>624</v>
      </c>
      <c r="B759" s="33"/>
      <c r="C759" s="33"/>
      <c r="D759" s="11">
        <f t="shared" si="11"/>
      </c>
      <c r="E759" s="31"/>
    </row>
    <row r="760" spans="1:5" ht="14.25">
      <c r="A760" s="62" t="s">
        <v>625</v>
      </c>
      <c r="B760" s="33">
        <v>6</v>
      </c>
      <c r="C760" s="33"/>
      <c r="D760" s="11">
        <f t="shared" si="11"/>
        <v>0</v>
      </c>
      <c r="E760" s="31"/>
    </row>
    <row r="761" spans="1:5" ht="14.25">
      <c r="A761" s="62" t="s">
        <v>626</v>
      </c>
      <c r="B761" s="11">
        <f>SUM(B762:B766)</f>
        <v>0</v>
      </c>
      <c r="C761" s="11">
        <f>SUM(C762:C766)</f>
        <v>0</v>
      </c>
      <c r="D761" s="11">
        <f t="shared" si="11"/>
      </c>
      <c r="E761" s="31"/>
    </row>
    <row r="762" spans="1:5" ht="14.25">
      <c r="A762" s="62" t="s">
        <v>627</v>
      </c>
      <c r="B762" s="33"/>
      <c r="C762" s="33"/>
      <c r="D762" s="11">
        <f t="shared" si="11"/>
      </c>
      <c r="E762" s="31"/>
    </row>
    <row r="763" spans="1:5" ht="14.25">
      <c r="A763" s="62" t="s">
        <v>628</v>
      </c>
      <c r="B763" s="33"/>
      <c r="C763" s="33"/>
      <c r="D763" s="11">
        <f t="shared" si="11"/>
      </c>
      <c r="E763" s="31"/>
    </row>
    <row r="764" spans="1:5" ht="14.25">
      <c r="A764" s="62" t="s">
        <v>629</v>
      </c>
      <c r="B764" s="33"/>
      <c r="C764" s="33"/>
      <c r="D764" s="11">
        <f t="shared" si="11"/>
      </c>
      <c r="E764" s="31"/>
    </row>
    <row r="765" spans="1:5" ht="14.25">
      <c r="A765" s="62" t="s">
        <v>630</v>
      </c>
      <c r="B765" s="33"/>
      <c r="C765" s="33"/>
      <c r="D765" s="11">
        <f t="shared" si="11"/>
      </c>
      <c r="E765" s="31"/>
    </row>
    <row r="766" spans="1:5" ht="14.25">
      <c r="A766" s="62" t="s">
        <v>631</v>
      </c>
      <c r="B766" s="33"/>
      <c r="C766" s="33"/>
      <c r="D766" s="11">
        <f t="shared" si="11"/>
      </c>
      <c r="E766" s="31"/>
    </row>
    <row r="767" spans="1:5" ht="14.25">
      <c r="A767" s="62" t="s">
        <v>632</v>
      </c>
      <c r="B767" s="33"/>
      <c r="C767" s="33"/>
      <c r="D767" s="11">
        <f t="shared" si="11"/>
      </c>
      <c r="E767" s="31"/>
    </row>
    <row r="768" spans="1:5" ht="14.25">
      <c r="A768" s="62" t="s">
        <v>633</v>
      </c>
      <c r="B768" s="33"/>
      <c r="C768" s="33"/>
      <c r="D768" s="11">
        <f t="shared" si="11"/>
      </c>
      <c r="E768" s="31"/>
    </row>
    <row r="769" spans="1:5" ht="14.25">
      <c r="A769" s="62" t="s">
        <v>634</v>
      </c>
      <c r="B769" s="11">
        <f>SUM(B770:B783)</f>
        <v>0</v>
      </c>
      <c r="C769" s="11">
        <f>SUM(C770:C783)</f>
        <v>0</v>
      </c>
      <c r="D769" s="11">
        <f t="shared" si="11"/>
      </c>
      <c r="E769" s="31"/>
    </row>
    <row r="770" spans="1:5" ht="14.25">
      <c r="A770" s="62" t="s">
        <v>67</v>
      </c>
      <c r="B770" s="33"/>
      <c r="C770" s="33"/>
      <c r="D770" s="11">
        <f t="shared" si="11"/>
      </c>
      <c r="E770" s="31"/>
    </row>
    <row r="771" spans="1:5" ht="14.25">
      <c r="A771" s="62" t="s">
        <v>68</v>
      </c>
      <c r="B771" s="33"/>
      <c r="C771" s="33"/>
      <c r="D771" s="11">
        <f t="shared" si="11"/>
      </c>
      <c r="E771" s="31"/>
    </row>
    <row r="772" spans="1:5" ht="14.25">
      <c r="A772" s="62" t="s">
        <v>69</v>
      </c>
      <c r="B772" s="33"/>
      <c r="C772" s="33"/>
      <c r="D772" s="11">
        <f t="shared" si="11"/>
      </c>
      <c r="E772" s="31"/>
    </row>
    <row r="773" spans="1:5" ht="14.25">
      <c r="A773" s="62" t="s">
        <v>635</v>
      </c>
      <c r="B773" s="33"/>
      <c r="C773" s="33"/>
      <c r="D773" s="11">
        <f aca="true" t="shared" si="12" ref="D773:D836">IF(B773=0,"",ROUND(C773/B773*100,1))</f>
      </c>
      <c r="E773" s="31"/>
    </row>
    <row r="774" spans="1:5" ht="14.25">
      <c r="A774" s="62" t="s">
        <v>636</v>
      </c>
      <c r="B774" s="33"/>
      <c r="C774" s="33"/>
      <c r="D774" s="11">
        <f t="shared" si="12"/>
      </c>
      <c r="E774" s="31"/>
    </row>
    <row r="775" spans="1:5" ht="14.25">
      <c r="A775" s="62" t="s">
        <v>637</v>
      </c>
      <c r="B775" s="33"/>
      <c r="C775" s="33"/>
      <c r="D775" s="11">
        <f t="shared" si="12"/>
      </c>
      <c r="E775" s="31"/>
    </row>
    <row r="776" spans="1:5" ht="14.25">
      <c r="A776" s="62" t="s">
        <v>638</v>
      </c>
      <c r="B776" s="33"/>
      <c r="C776" s="33"/>
      <c r="D776" s="11">
        <f t="shared" si="12"/>
      </c>
      <c r="E776" s="31"/>
    </row>
    <row r="777" spans="1:5" ht="14.25">
      <c r="A777" s="62" t="s">
        <v>639</v>
      </c>
      <c r="B777" s="33"/>
      <c r="C777" s="33"/>
      <c r="D777" s="11">
        <f t="shared" si="12"/>
      </c>
      <c r="E777" s="31"/>
    </row>
    <row r="778" spans="1:5" ht="14.25">
      <c r="A778" s="62" t="s">
        <v>640</v>
      </c>
      <c r="B778" s="33"/>
      <c r="C778" s="33"/>
      <c r="D778" s="11">
        <f t="shared" si="12"/>
      </c>
      <c r="E778" s="31"/>
    </row>
    <row r="779" spans="1:5" ht="14.25">
      <c r="A779" s="62" t="s">
        <v>641</v>
      </c>
      <c r="B779" s="33"/>
      <c r="C779" s="33"/>
      <c r="D779" s="11">
        <f t="shared" si="12"/>
      </c>
      <c r="E779" s="31"/>
    </row>
    <row r="780" spans="1:5" ht="14.25">
      <c r="A780" s="62" t="s">
        <v>109</v>
      </c>
      <c r="B780" s="33"/>
      <c r="C780" s="33"/>
      <c r="D780" s="11">
        <f t="shared" si="12"/>
      </c>
      <c r="E780" s="31"/>
    </row>
    <row r="781" spans="1:5" ht="14.25">
      <c r="A781" s="62" t="s">
        <v>642</v>
      </c>
      <c r="B781" s="33"/>
      <c r="C781" s="33"/>
      <c r="D781" s="11">
        <f t="shared" si="12"/>
      </c>
      <c r="E781" s="31"/>
    </row>
    <row r="782" spans="1:5" ht="14.25">
      <c r="A782" s="62" t="s">
        <v>76</v>
      </c>
      <c r="B782" s="33"/>
      <c r="C782" s="33"/>
      <c r="D782" s="11">
        <f t="shared" si="12"/>
      </c>
      <c r="E782" s="31"/>
    </row>
    <row r="783" spans="1:5" ht="14.25">
      <c r="A783" s="62" t="s">
        <v>643</v>
      </c>
      <c r="B783" s="33"/>
      <c r="C783" s="33"/>
      <c r="D783" s="11">
        <f t="shared" si="12"/>
      </c>
      <c r="E783" s="31"/>
    </row>
    <row r="784" spans="1:5" ht="14.25">
      <c r="A784" s="62" t="s">
        <v>644</v>
      </c>
      <c r="B784" s="33"/>
      <c r="C784" s="33"/>
      <c r="D784" s="11">
        <f t="shared" si="12"/>
      </c>
      <c r="E784" s="31"/>
    </row>
    <row r="785" spans="1:5" ht="14.25">
      <c r="A785" s="62" t="s">
        <v>645</v>
      </c>
      <c r="B785" s="17">
        <f>SUM(B786,B797,B798,B801,B802,B803)</f>
        <v>1791</v>
      </c>
      <c r="C785" s="17">
        <f>SUM(C786,C797,C798,C801,C802,C803)</f>
        <v>2170</v>
      </c>
      <c r="D785" s="11">
        <f t="shared" si="12"/>
        <v>121.2</v>
      </c>
      <c r="E785" s="31"/>
    </row>
    <row r="786" spans="1:5" ht="14.25">
      <c r="A786" s="62" t="s">
        <v>646</v>
      </c>
      <c r="B786" s="11">
        <f>SUM(B787:B796)</f>
        <v>0</v>
      </c>
      <c r="C786" s="11">
        <f>SUM(C787:C796)</f>
        <v>0</v>
      </c>
      <c r="D786" s="11">
        <f t="shared" si="12"/>
      </c>
      <c r="E786" s="31"/>
    </row>
    <row r="787" spans="1:5" ht="14.25">
      <c r="A787" s="62" t="s">
        <v>67</v>
      </c>
      <c r="B787" s="33"/>
      <c r="C787" s="33"/>
      <c r="D787" s="11">
        <f t="shared" si="12"/>
      </c>
      <c r="E787" s="31"/>
    </row>
    <row r="788" spans="1:5" ht="14.25">
      <c r="A788" s="62" t="s">
        <v>68</v>
      </c>
      <c r="B788" s="33"/>
      <c r="C788" s="33"/>
      <c r="D788" s="11">
        <f t="shared" si="12"/>
      </c>
      <c r="E788" s="31"/>
    </row>
    <row r="789" spans="1:5" ht="14.25">
      <c r="A789" s="62" t="s">
        <v>69</v>
      </c>
      <c r="B789" s="33"/>
      <c r="C789" s="33"/>
      <c r="D789" s="11">
        <f t="shared" si="12"/>
      </c>
      <c r="E789" s="31"/>
    </row>
    <row r="790" spans="1:5" ht="14.25">
      <c r="A790" s="62" t="s">
        <v>647</v>
      </c>
      <c r="B790" s="33"/>
      <c r="C790" s="33"/>
      <c r="D790" s="11">
        <f t="shared" si="12"/>
      </c>
      <c r="E790" s="31"/>
    </row>
    <row r="791" spans="1:5" ht="14.25">
      <c r="A791" s="62" t="s">
        <v>648</v>
      </c>
      <c r="B791" s="33"/>
      <c r="C791" s="33"/>
      <c r="D791" s="11">
        <f t="shared" si="12"/>
      </c>
      <c r="E791" s="31"/>
    </row>
    <row r="792" spans="1:5" ht="14.25">
      <c r="A792" s="62" t="s">
        <v>649</v>
      </c>
      <c r="B792" s="33"/>
      <c r="C792" s="33"/>
      <c r="D792" s="11">
        <f t="shared" si="12"/>
      </c>
      <c r="E792" s="31"/>
    </row>
    <row r="793" spans="1:5" ht="14.25">
      <c r="A793" s="62" t="s">
        <v>650</v>
      </c>
      <c r="B793" s="33"/>
      <c r="C793" s="33"/>
      <c r="D793" s="11">
        <f t="shared" si="12"/>
      </c>
      <c r="E793" s="31"/>
    </row>
    <row r="794" spans="1:5" ht="14.25">
      <c r="A794" s="62" t="s">
        <v>651</v>
      </c>
      <c r="B794" s="33"/>
      <c r="C794" s="33"/>
      <c r="D794" s="11">
        <f t="shared" si="12"/>
      </c>
      <c r="E794" s="31"/>
    </row>
    <row r="795" spans="1:5" ht="14.25">
      <c r="A795" s="62" t="s">
        <v>652</v>
      </c>
      <c r="B795" s="33"/>
      <c r="C795" s="33"/>
      <c r="D795" s="11">
        <f t="shared" si="12"/>
      </c>
      <c r="E795" s="31"/>
    </row>
    <row r="796" spans="1:5" ht="14.25">
      <c r="A796" s="62" t="s">
        <v>653</v>
      </c>
      <c r="B796" s="33"/>
      <c r="C796" s="33"/>
      <c r="D796" s="11">
        <f t="shared" si="12"/>
      </c>
      <c r="E796" s="31"/>
    </row>
    <row r="797" spans="1:5" ht="14.25">
      <c r="A797" s="62" t="s">
        <v>654</v>
      </c>
      <c r="B797" s="33"/>
      <c r="C797" s="33">
        <v>300</v>
      </c>
      <c r="D797" s="11">
        <f t="shared" si="12"/>
      </c>
      <c r="E797" s="31"/>
    </row>
    <row r="798" spans="1:5" ht="14.25">
      <c r="A798" s="62" t="s">
        <v>655</v>
      </c>
      <c r="B798" s="11">
        <f>SUM(B799:B800)</f>
        <v>586</v>
      </c>
      <c r="C798" s="11">
        <f>SUM(C799:C800)</f>
        <v>650</v>
      </c>
      <c r="D798" s="11">
        <f t="shared" si="12"/>
        <v>110.9</v>
      </c>
      <c r="E798" s="31"/>
    </row>
    <row r="799" spans="1:5" ht="14.25">
      <c r="A799" s="62" t="s">
        <v>656</v>
      </c>
      <c r="B799" s="33">
        <v>586</v>
      </c>
      <c r="C799" s="33">
        <v>650</v>
      </c>
      <c r="D799" s="11">
        <f t="shared" si="12"/>
        <v>110.9</v>
      </c>
      <c r="E799" s="31"/>
    </row>
    <row r="800" spans="1:5" ht="14.25">
      <c r="A800" s="62" t="s">
        <v>657</v>
      </c>
      <c r="B800" s="33"/>
      <c r="C800" s="33"/>
      <c r="D800" s="11">
        <f t="shared" si="12"/>
      </c>
      <c r="E800" s="31"/>
    </row>
    <row r="801" spans="1:5" ht="14.25">
      <c r="A801" s="62" t="s">
        <v>658</v>
      </c>
      <c r="B801" s="33">
        <v>210</v>
      </c>
      <c r="C801" s="33">
        <v>220</v>
      </c>
      <c r="D801" s="11">
        <f t="shared" si="12"/>
        <v>104.8</v>
      </c>
      <c r="E801" s="31"/>
    </row>
    <row r="802" spans="1:5" ht="14.25">
      <c r="A802" s="62" t="s">
        <v>659</v>
      </c>
      <c r="B802" s="33"/>
      <c r="C802" s="33"/>
      <c r="D802" s="11">
        <f t="shared" si="12"/>
      </c>
      <c r="E802" s="31"/>
    </row>
    <row r="803" spans="1:5" ht="14.25">
      <c r="A803" s="62" t="s">
        <v>660</v>
      </c>
      <c r="B803" s="33">
        <v>995</v>
      </c>
      <c r="C803" s="33">
        <v>1000</v>
      </c>
      <c r="D803" s="11">
        <f t="shared" si="12"/>
        <v>100.5</v>
      </c>
      <c r="E803" s="31"/>
    </row>
    <row r="804" spans="1:5" ht="14.25">
      <c r="A804" s="62" t="s">
        <v>661</v>
      </c>
      <c r="B804" s="17">
        <f>SUM(B805,B831,B856,B884,B895,B902,B909,B912)</f>
        <v>1871</v>
      </c>
      <c r="C804" s="17">
        <f>SUM(C805,C831,C856,C884,C895,C902,C909,C912)</f>
        <v>1120</v>
      </c>
      <c r="D804" s="11">
        <f t="shared" si="12"/>
        <v>59.9</v>
      </c>
      <c r="E804" s="31"/>
    </row>
    <row r="805" spans="1:5" ht="14.25">
      <c r="A805" s="62" t="s">
        <v>662</v>
      </c>
      <c r="B805" s="11">
        <f>SUM(B806:B830)</f>
        <v>318</v>
      </c>
      <c r="C805" s="11">
        <f>SUM(C806:C830)</f>
        <v>200</v>
      </c>
      <c r="D805" s="11">
        <f t="shared" si="12"/>
        <v>62.9</v>
      </c>
      <c r="E805" s="31"/>
    </row>
    <row r="806" spans="1:5" ht="14.25">
      <c r="A806" s="62" t="s">
        <v>67</v>
      </c>
      <c r="B806" s="33"/>
      <c r="C806" s="33"/>
      <c r="D806" s="11">
        <f t="shared" si="12"/>
      </c>
      <c r="E806" s="31"/>
    </row>
    <row r="807" spans="1:5" ht="14.25">
      <c r="A807" s="62" t="s">
        <v>68</v>
      </c>
      <c r="B807" s="33"/>
      <c r="C807" s="33"/>
      <c r="D807" s="11">
        <f t="shared" si="12"/>
      </c>
      <c r="E807" s="31"/>
    </row>
    <row r="808" spans="1:5" ht="14.25">
      <c r="A808" s="62" t="s">
        <v>69</v>
      </c>
      <c r="B808" s="33"/>
      <c r="C808" s="33"/>
      <c r="D808" s="11">
        <f t="shared" si="12"/>
      </c>
      <c r="E808" s="31"/>
    </row>
    <row r="809" spans="1:5" ht="14.25">
      <c r="A809" s="62" t="s">
        <v>76</v>
      </c>
      <c r="B809" s="33"/>
      <c r="C809" s="33"/>
      <c r="D809" s="11">
        <f t="shared" si="12"/>
      </c>
      <c r="E809" s="31"/>
    </row>
    <row r="810" spans="1:5" ht="14.25">
      <c r="A810" s="62" t="s">
        <v>663</v>
      </c>
      <c r="B810" s="33"/>
      <c r="C810" s="33"/>
      <c r="D810" s="11">
        <f t="shared" si="12"/>
      </c>
      <c r="E810" s="31"/>
    </row>
    <row r="811" spans="1:5" ht="14.25">
      <c r="A811" s="62" t="s">
        <v>664</v>
      </c>
      <c r="B811" s="33"/>
      <c r="C811" s="33"/>
      <c r="D811" s="11">
        <f t="shared" si="12"/>
      </c>
      <c r="E811" s="31"/>
    </row>
    <row r="812" spans="1:5" ht="14.25">
      <c r="A812" s="62" t="s">
        <v>665</v>
      </c>
      <c r="B812" s="33"/>
      <c r="C812" s="33"/>
      <c r="D812" s="11">
        <f t="shared" si="12"/>
      </c>
      <c r="E812" s="31"/>
    </row>
    <row r="813" spans="1:5" ht="14.25">
      <c r="A813" s="62" t="s">
        <v>666</v>
      </c>
      <c r="B813" s="33"/>
      <c r="C813" s="33"/>
      <c r="D813" s="11">
        <f t="shared" si="12"/>
      </c>
      <c r="E813" s="31"/>
    </row>
    <row r="814" spans="1:5" ht="14.25">
      <c r="A814" s="62" t="s">
        <v>667</v>
      </c>
      <c r="B814" s="33"/>
      <c r="C814" s="33"/>
      <c r="D814" s="11">
        <f t="shared" si="12"/>
      </c>
      <c r="E814" s="31"/>
    </row>
    <row r="815" spans="1:5" ht="14.25">
      <c r="A815" s="62" t="s">
        <v>668</v>
      </c>
      <c r="B815" s="33"/>
      <c r="C815" s="33"/>
      <c r="D815" s="11">
        <f t="shared" si="12"/>
      </c>
      <c r="E815" s="31"/>
    </row>
    <row r="816" spans="1:5" ht="14.25">
      <c r="A816" s="62" t="s">
        <v>669</v>
      </c>
      <c r="B816" s="33"/>
      <c r="C816" s="33"/>
      <c r="D816" s="11">
        <f t="shared" si="12"/>
      </c>
      <c r="E816" s="31"/>
    </row>
    <row r="817" spans="1:5" ht="14.25">
      <c r="A817" s="62" t="s">
        <v>670</v>
      </c>
      <c r="B817" s="33"/>
      <c r="C817" s="33"/>
      <c r="D817" s="11">
        <f t="shared" si="12"/>
      </c>
      <c r="E817" s="31"/>
    </row>
    <row r="818" spans="1:5" ht="14.25">
      <c r="A818" s="62" t="s">
        <v>671</v>
      </c>
      <c r="B818" s="33"/>
      <c r="C818" s="33"/>
      <c r="D818" s="11">
        <f t="shared" si="12"/>
      </c>
      <c r="E818" s="31"/>
    </row>
    <row r="819" spans="1:5" ht="14.25">
      <c r="A819" s="62" t="s">
        <v>672</v>
      </c>
      <c r="B819" s="33"/>
      <c r="C819" s="33"/>
      <c r="D819" s="11">
        <f t="shared" si="12"/>
      </c>
      <c r="E819" s="31"/>
    </row>
    <row r="820" spans="1:5" ht="14.25">
      <c r="A820" s="62" t="s">
        <v>673</v>
      </c>
      <c r="B820" s="33"/>
      <c r="C820" s="33"/>
      <c r="D820" s="11">
        <f t="shared" si="12"/>
      </c>
      <c r="E820" s="31"/>
    </row>
    <row r="821" spans="1:5" ht="14.25">
      <c r="A821" s="62" t="s">
        <v>674</v>
      </c>
      <c r="B821" s="33"/>
      <c r="C821" s="33"/>
      <c r="D821" s="11">
        <f t="shared" si="12"/>
      </c>
      <c r="E821" s="31"/>
    </row>
    <row r="822" spans="1:5" ht="14.25">
      <c r="A822" s="62" t="s">
        <v>675</v>
      </c>
      <c r="B822" s="33">
        <v>140</v>
      </c>
      <c r="C822" s="33"/>
      <c r="D822" s="11">
        <f t="shared" si="12"/>
        <v>0</v>
      </c>
      <c r="E822" s="31"/>
    </row>
    <row r="823" spans="1:5" ht="14.25">
      <c r="A823" s="62" t="s">
        <v>676</v>
      </c>
      <c r="B823" s="33"/>
      <c r="C823" s="33"/>
      <c r="D823" s="11">
        <f t="shared" si="12"/>
      </c>
      <c r="E823" s="31"/>
    </row>
    <row r="824" spans="1:5" ht="14.25">
      <c r="A824" s="62" t="s">
        <v>677</v>
      </c>
      <c r="B824" s="33">
        <v>140</v>
      </c>
      <c r="C824" s="33"/>
      <c r="D824" s="11">
        <f t="shared" si="12"/>
        <v>0</v>
      </c>
      <c r="E824" s="31"/>
    </row>
    <row r="825" spans="1:5" ht="14.25">
      <c r="A825" s="62" t="s">
        <v>678</v>
      </c>
      <c r="B825" s="33"/>
      <c r="C825" s="33"/>
      <c r="D825" s="11">
        <f t="shared" si="12"/>
      </c>
      <c r="E825" s="31"/>
    </row>
    <row r="826" spans="1:5" ht="14.25">
      <c r="A826" s="62" t="s">
        <v>679</v>
      </c>
      <c r="B826" s="33"/>
      <c r="C826" s="33"/>
      <c r="D826" s="11">
        <f t="shared" si="12"/>
      </c>
      <c r="E826" s="31"/>
    </row>
    <row r="827" spans="1:5" ht="14.25">
      <c r="A827" s="62" t="s">
        <v>680</v>
      </c>
      <c r="B827" s="33"/>
      <c r="C827" s="33"/>
      <c r="D827" s="11">
        <f t="shared" si="12"/>
      </c>
      <c r="E827" s="31"/>
    </row>
    <row r="828" spans="1:5" ht="14.25">
      <c r="A828" s="62" t="s">
        <v>681</v>
      </c>
      <c r="B828" s="33"/>
      <c r="C828" s="33"/>
      <c r="D828" s="11">
        <f t="shared" si="12"/>
      </c>
      <c r="E828" s="31"/>
    </row>
    <row r="829" spans="1:5" ht="14.25">
      <c r="A829" s="62" t="s">
        <v>682</v>
      </c>
      <c r="B829" s="33"/>
      <c r="C829" s="33"/>
      <c r="D829" s="11">
        <f t="shared" si="12"/>
      </c>
      <c r="E829" s="31"/>
    </row>
    <row r="830" spans="1:5" ht="14.25">
      <c r="A830" s="62" t="s">
        <v>683</v>
      </c>
      <c r="B830" s="33">
        <v>38</v>
      </c>
      <c r="C830" s="33">
        <v>200</v>
      </c>
      <c r="D830" s="11">
        <f t="shared" si="12"/>
        <v>526.3</v>
      </c>
      <c r="E830" s="31"/>
    </row>
    <row r="831" spans="1:5" ht="14.25">
      <c r="A831" s="62" t="s">
        <v>684</v>
      </c>
      <c r="B831" s="11">
        <f>SUM(B832:B855)</f>
        <v>335</v>
      </c>
      <c r="C831" s="11">
        <f>SUM(C832:C855)</f>
        <v>0</v>
      </c>
      <c r="D831" s="11">
        <f t="shared" si="12"/>
        <v>0</v>
      </c>
      <c r="E831" s="31"/>
    </row>
    <row r="832" spans="1:5" ht="14.25">
      <c r="A832" s="62" t="s">
        <v>67</v>
      </c>
      <c r="B832" s="33"/>
      <c r="C832" s="33"/>
      <c r="D832" s="11">
        <f t="shared" si="12"/>
      </c>
      <c r="E832" s="31"/>
    </row>
    <row r="833" spans="1:5" ht="14.25">
      <c r="A833" s="62" t="s">
        <v>68</v>
      </c>
      <c r="B833" s="33"/>
      <c r="C833" s="33"/>
      <c r="D833" s="11">
        <f t="shared" si="12"/>
      </c>
      <c r="E833" s="31"/>
    </row>
    <row r="834" spans="1:5" ht="14.25">
      <c r="A834" s="62" t="s">
        <v>69</v>
      </c>
      <c r="B834" s="33"/>
      <c r="C834" s="33"/>
      <c r="D834" s="11">
        <f t="shared" si="12"/>
      </c>
      <c r="E834" s="31"/>
    </row>
    <row r="835" spans="1:5" ht="14.25">
      <c r="A835" s="62" t="s">
        <v>685</v>
      </c>
      <c r="B835" s="33"/>
      <c r="C835" s="33"/>
      <c r="D835" s="11">
        <f t="shared" si="12"/>
      </c>
      <c r="E835" s="31"/>
    </row>
    <row r="836" spans="1:5" ht="14.25">
      <c r="A836" s="62" t="s">
        <v>686</v>
      </c>
      <c r="B836" s="33">
        <v>309</v>
      </c>
      <c r="C836" s="33"/>
      <c r="D836" s="11">
        <f t="shared" si="12"/>
        <v>0</v>
      </c>
      <c r="E836" s="31"/>
    </row>
    <row r="837" spans="1:5" ht="14.25">
      <c r="A837" s="62" t="s">
        <v>687</v>
      </c>
      <c r="B837" s="33"/>
      <c r="C837" s="33"/>
      <c r="D837" s="11">
        <f aca="true" t="shared" si="13" ref="D837:D900">IF(B837=0,"",ROUND(C837/B837*100,1))</f>
      </c>
      <c r="E837" s="31"/>
    </row>
    <row r="838" spans="1:5" ht="14.25">
      <c r="A838" s="62" t="s">
        <v>688</v>
      </c>
      <c r="B838" s="33"/>
      <c r="C838" s="33"/>
      <c r="D838" s="11">
        <f t="shared" si="13"/>
      </c>
      <c r="E838" s="31"/>
    </row>
    <row r="839" spans="1:5" ht="14.25">
      <c r="A839" s="62" t="s">
        <v>689</v>
      </c>
      <c r="B839" s="33">
        <v>23</v>
      </c>
      <c r="C839" s="33"/>
      <c r="D839" s="11">
        <f t="shared" si="13"/>
        <v>0</v>
      </c>
      <c r="E839" s="31"/>
    </row>
    <row r="840" spans="1:5" ht="14.25">
      <c r="A840" s="62" t="s">
        <v>690</v>
      </c>
      <c r="B840" s="33"/>
      <c r="C840" s="33"/>
      <c r="D840" s="11">
        <f t="shared" si="13"/>
      </c>
      <c r="E840" s="31"/>
    </row>
    <row r="841" spans="1:5" ht="14.25">
      <c r="A841" s="62" t="s">
        <v>691</v>
      </c>
      <c r="B841" s="33"/>
      <c r="C841" s="33"/>
      <c r="D841" s="11">
        <f t="shared" si="13"/>
      </c>
      <c r="E841" s="31"/>
    </row>
    <row r="842" spans="1:5" ht="14.25">
      <c r="A842" s="62" t="s">
        <v>692</v>
      </c>
      <c r="B842" s="33"/>
      <c r="C842" s="33"/>
      <c r="D842" s="11">
        <f t="shared" si="13"/>
      </c>
      <c r="E842" s="31"/>
    </row>
    <row r="843" spans="1:5" ht="14.25">
      <c r="A843" s="62" t="s">
        <v>693</v>
      </c>
      <c r="B843" s="33"/>
      <c r="C843" s="33"/>
      <c r="D843" s="11">
        <f t="shared" si="13"/>
      </c>
      <c r="E843" s="31"/>
    </row>
    <row r="844" spans="1:5" ht="14.25">
      <c r="A844" s="62" t="s">
        <v>694</v>
      </c>
      <c r="B844" s="33"/>
      <c r="C844" s="33"/>
      <c r="D844" s="11">
        <f t="shared" si="13"/>
      </c>
      <c r="E844" s="31"/>
    </row>
    <row r="845" spans="1:5" ht="14.25">
      <c r="A845" s="62" t="s">
        <v>695</v>
      </c>
      <c r="B845" s="33"/>
      <c r="C845" s="33"/>
      <c r="D845" s="11">
        <f t="shared" si="13"/>
      </c>
      <c r="E845" s="31"/>
    </row>
    <row r="846" spans="1:5" ht="14.25">
      <c r="A846" s="62" t="s">
        <v>696</v>
      </c>
      <c r="B846" s="33"/>
      <c r="C846" s="33"/>
      <c r="D846" s="11">
        <f t="shared" si="13"/>
      </c>
      <c r="E846" s="31"/>
    </row>
    <row r="847" spans="1:5" ht="14.25">
      <c r="A847" s="62" t="s">
        <v>697</v>
      </c>
      <c r="B847" s="33"/>
      <c r="C847" s="33"/>
      <c r="D847" s="11">
        <f t="shared" si="13"/>
      </c>
      <c r="E847" s="31"/>
    </row>
    <row r="848" spans="1:5" ht="14.25">
      <c r="A848" s="62" t="s">
        <v>698</v>
      </c>
      <c r="B848" s="33"/>
      <c r="C848" s="33"/>
      <c r="D848" s="11">
        <f t="shared" si="13"/>
      </c>
      <c r="E848" s="31"/>
    </row>
    <row r="849" spans="1:5" ht="14.25">
      <c r="A849" s="62" t="s">
        <v>699</v>
      </c>
      <c r="B849" s="33"/>
      <c r="C849" s="33"/>
      <c r="D849" s="11">
        <f t="shared" si="13"/>
      </c>
      <c r="E849" s="31"/>
    </row>
    <row r="850" spans="1:5" ht="14.25">
      <c r="A850" s="62" t="s">
        <v>700</v>
      </c>
      <c r="B850" s="33"/>
      <c r="C850" s="33"/>
      <c r="D850" s="11">
        <f t="shared" si="13"/>
      </c>
      <c r="E850" s="31"/>
    </row>
    <row r="851" spans="1:5" ht="14.25">
      <c r="A851" s="62" t="s">
        <v>701</v>
      </c>
      <c r="B851" s="33"/>
      <c r="C851" s="33"/>
      <c r="D851" s="11">
        <f t="shared" si="13"/>
      </c>
      <c r="E851" s="31"/>
    </row>
    <row r="852" spans="1:5" ht="14.25">
      <c r="A852" s="62" t="s">
        <v>702</v>
      </c>
      <c r="B852" s="33"/>
      <c r="C852" s="33"/>
      <c r="D852" s="11">
        <f t="shared" si="13"/>
      </c>
      <c r="E852" s="31"/>
    </row>
    <row r="853" spans="1:5" ht="14.25">
      <c r="A853" s="62" t="s">
        <v>703</v>
      </c>
      <c r="B853" s="33"/>
      <c r="C853" s="33"/>
      <c r="D853" s="11">
        <f t="shared" si="13"/>
      </c>
      <c r="E853" s="31"/>
    </row>
    <row r="854" spans="1:5" ht="14.25">
      <c r="A854" s="62" t="s">
        <v>669</v>
      </c>
      <c r="B854" s="33"/>
      <c r="C854" s="33"/>
      <c r="D854" s="11">
        <f t="shared" si="13"/>
      </c>
      <c r="E854" s="31"/>
    </row>
    <row r="855" spans="1:5" ht="14.25">
      <c r="A855" s="62" t="s">
        <v>704</v>
      </c>
      <c r="B855" s="33">
        <v>3</v>
      </c>
      <c r="C855" s="33"/>
      <c r="D855" s="11">
        <f t="shared" si="13"/>
        <v>0</v>
      </c>
      <c r="E855" s="31"/>
    </row>
    <row r="856" spans="1:5" ht="14.25">
      <c r="A856" s="62" t="s">
        <v>705</v>
      </c>
      <c r="B856" s="11">
        <f>SUM(B857:B883)</f>
        <v>2</v>
      </c>
      <c r="C856" s="11">
        <f>SUM(C857:C883)</f>
        <v>0</v>
      </c>
      <c r="D856" s="11">
        <f t="shared" si="13"/>
        <v>0</v>
      </c>
      <c r="E856" s="31"/>
    </row>
    <row r="857" spans="1:5" ht="14.25">
      <c r="A857" s="62" t="s">
        <v>67</v>
      </c>
      <c r="B857" s="33"/>
      <c r="C857" s="33"/>
      <c r="D857" s="11">
        <f t="shared" si="13"/>
      </c>
      <c r="E857" s="31"/>
    </row>
    <row r="858" spans="1:5" ht="14.25">
      <c r="A858" s="62" t="s">
        <v>68</v>
      </c>
      <c r="B858" s="33"/>
      <c r="C858" s="33"/>
      <c r="D858" s="11">
        <f t="shared" si="13"/>
      </c>
      <c r="E858" s="31"/>
    </row>
    <row r="859" spans="1:5" ht="14.25">
      <c r="A859" s="62" t="s">
        <v>69</v>
      </c>
      <c r="B859" s="33"/>
      <c r="C859" s="33"/>
      <c r="D859" s="11">
        <f t="shared" si="13"/>
      </c>
      <c r="E859" s="31"/>
    </row>
    <row r="860" spans="1:5" ht="14.25">
      <c r="A860" s="62" t="s">
        <v>706</v>
      </c>
      <c r="B860" s="33"/>
      <c r="C860" s="33"/>
      <c r="D860" s="11">
        <f t="shared" si="13"/>
      </c>
      <c r="E860" s="31"/>
    </row>
    <row r="861" spans="1:5" ht="14.25">
      <c r="A861" s="62" t="s">
        <v>707</v>
      </c>
      <c r="B861" s="33"/>
      <c r="C861" s="33"/>
      <c r="D861" s="11">
        <f t="shared" si="13"/>
      </c>
      <c r="E861" s="31"/>
    </row>
    <row r="862" spans="1:5" ht="14.25">
      <c r="A862" s="62" t="s">
        <v>708</v>
      </c>
      <c r="B862" s="33">
        <v>2</v>
      </c>
      <c r="C862" s="33"/>
      <c r="D862" s="11">
        <f t="shared" si="13"/>
        <v>0</v>
      </c>
      <c r="E862" s="31"/>
    </row>
    <row r="863" spans="1:5" ht="14.25">
      <c r="A863" s="62" t="s">
        <v>709</v>
      </c>
      <c r="B863" s="33"/>
      <c r="C863" s="33"/>
      <c r="D863" s="11">
        <f t="shared" si="13"/>
      </c>
      <c r="E863" s="31"/>
    </row>
    <row r="864" spans="1:5" ht="14.25">
      <c r="A864" s="62" t="s">
        <v>710</v>
      </c>
      <c r="B864" s="33"/>
      <c r="C864" s="33"/>
      <c r="D864" s="11">
        <f t="shared" si="13"/>
      </c>
      <c r="E864" s="31"/>
    </row>
    <row r="865" spans="1:5" ht="14.25">
      <c r="A865" s="62" t="s">
        <v>711</v>
      </c>
      <c r="B865" s="33"/>
      <c r="C865" s="33"/>
      <c r="D865" s="11">
        <f t="shared" si="13"/>
      </c>
      <c r="E865" s="31"/>
    </row>
    <row r="866" spans="1:5" ht="14.25">
      <c r="A866" s="62" t="s">
        <v>712</v>
      </c>
      <c r="B866" s="33"/>
      <c r="C866" s="33"/>
      <c r="D866" s="11">
        <f t="shared" si="13"/>
      </c>
      <c r="E866" s="31"/>
    </row>
    <row r="867" spans="1:5" ht="14.25">
      <c r="A867" s="62" t="s">
        <v>713</v>
      </c>
      <c r="B867" s="33"/>
      <c r="C867" s="33"/>
      <c r="D867" s="11">
        <f t="shared" si="13"/>
      </c>
      <c r="E867" s="31"/>
    </row>
    <row r="868" spans="1:5" ht="14.25">
      <c r="A868" s="62" t="s">
        <v>714</v>
      </c>
      <c r="B868" s="33"/>
      <c r="C868" s="33"/>
      <c r="D868" s="11">
        <f t="shared" si="13"/>
      </c>
      <c r="E868" s="31"/>
    </row>
    <row r="869" spans="1:5" ht="14.25">
      <c r="A869" s="62" t="s">
        <v>715</v>
      </c>
      <c r="B869" s="33"/>
      <c r="C869" s="33"/>
      <c r="D869" s="11">
        <f t="shared" si="13"/>
      </c>
      <c r="E869" s="31"/>
    </row>
    <row r="870" spans="1:5" ht="14.25">
      <c r="A870" s="62" t="s">
        <v>716</v>
      </c>
      <c r="B870" s="33"/>
      <c r="C870" s="33"/>
      <c r="D870" s="11">
        <f t="shared" si="13"/>
      </c>
      <c r="E870" s="31"/>
    </row>
    <row r="871" spans="1:5" ht="14.25">
      <c r="A871" s="62" t="s">
        <v>717</v>
      </c>
      <c r="B871" s="33"/>
      <c r="C871" s="33"/>
      <c r="D871" s="11">
        <f t="shared" si="13"/>
      </c>
      <c r="E871" s="31"/>
    </row>
    <row r="872" spans="1:5" ht="14.25">
      <c r="A872" s="62" t="s">
        <v>718</v>
      </c>
      <c r="B872" s="33"/>
      <c r="C872" s="33"/>
      <c r="D872" s="11">
        <f t="shared" si="13"/>
      </c>
      <c r="E872" s="31"/>
    </row>
    <row r="873" spans="1:5" ht="14.25">
      <c r="A873" s="62" t="s">
        <v>719</v>
      </c>
      <c r="B873" s="33"/>
      <c r="C873" s="33"/>
      <c r="D873" s="11">
        <f t="shared" si="13"/>
      </c>
      <c r="E873" s="31"/>
    </row>
    <row r="874" spans="1:5" ht="14.25">
      <c r="A874" s="62" t="s">
        <v>720</v>
      </c>
      <c r="B874" s="33"/>
      <c r="C874" s="33"/>
      <c r="D874" s="11">
        <f t="shared" si="13"/>
      </c>
      <c r="E874" s="31"/>
    </row>
    <row r="875" spans="1:5" ht="14.25">
      <c r="A875" s="62" t="s">
        <v>721</v>
      </c>
      <c r="B875" s="33"/>
      <c r="C875" s="33"/>
      <c r="D875" s="11">
        <f t="shared" si="13"/>
      </c>
      <c r="E875" s="31"/>
    </row>
    <row r="876" spans="1:5" ht="14.25">
      <c r="A876" s="62" t="s">
        <v>722</v>
      </c>
      <c r="B876" s="33"/>
      <c r="C876" s="33"/>
      <c r="D876" s="11">
        <f t="shared" si="13"/>
      </c>
      <c r="E876" s="31"/>
    </row>
    <row r="877" spans="1:5" ht="14.25">
      <c r="A877" s="62" t="s">
        <v>723</v>
      </c>
      <c r="B877" s="33"/>
      <c r="C877" s="33"/>
      <c r="D877" s="11">
        <f t="shared" si="13"/>
      </c>
      <c r="E877" s="31"/>
    </row>
    <row r="878" spans="1:5" ht="14.25">
      <c r="A878" s="62" t="s">
        <v>697</v>
      </c>
      <c r="B878" s="33"/>
      <c r="C878" s="33"/>
      <c r="D878" s="11">
        <f t="shared" si="13"/>
      </c>
      <c r="E878" s="31"/>
    </row>
    <row r="879" spans="1:5" ht="14.25">
      <c r="A879" s="62" t="s">
        <v>724</v>
      </c>
      <c r="B879" s="33"/>
      <c r="C879" s="33"/>
      <c r="D879" s="11">
        <f t="shared" si="13"/>
      </c>
      <c r="E879" s="31"/>
    </row>
    <row r="880" spans="1:5" ht="14.25">
      <c r="A880" s="62" t="s">
        <v>725</v>
      </c>
      <c r="B880" s="33"/>
      <c r="C880" s="33"/>
      <c r="D880" s="11">
        <f t="shared" si="13"/>
      </c>
      <c r="E880" s="31"/>
    </row>
    <row r="881" spans="1:5" ht="14.25">
      <c r="A881" s="62" t="s">
        <v>726</v>
      </c>
      <c r="B881" s="33"/>
      <c r="C881" s="33"/>
      <c r="D881" s="11">
        <f t="shared" si="13"/>
      </c>
      <c r="E881" s="31"/>
    </row>
    <row r="882" spans="1:5" ht="14.25">
      <c r="A882" s="62" t="s">
        <v>727</v>
      </c>
      <c r="B882" s="33"/>
      <c r="C882" s="33"/>
      <c r="D882" s="11">
        <f t="shared" si="13"/>
      </c>
      <c r="E882" s="31"/>
    </row>
    <row r="883" spans="1:5" ht="14.25">
      <c r="A883" s="62" t="s">
        <v>728</v>
      </c>
      <c r="B883" s="33"/>
      <c r="C883" s="33"/>
      <c r="D883" s="11">
        <f t="shared" si="13"/>
      </c>
      <c r="E883" s="31"/>
    </row>
    <row r="884" spans="1:5" ht="14.25">
      <c r="A884" s="62" t="s">
        <v>729</v>
      </c>
      <c r="B884" s="11">
        <f>SUM(B885:B894)</f>
        <v>122</v>
      </c>
      <c r="C884" s="11">
        <f>SUM(C885:C894)</f>
        <v>100</v>
      </c>
      <c r="D884" s="11">
        <f t="shared" si="13"/>
        <v>82</v>
      </c>
      <c r="E884" s="31"/>
    </row>
    <row r="885" spans="1:5" ht="14.25">
      <c r="A885" s="62" t="s">
        <v>67</v>
      </c>
      <c r="B885" s="33"/>
      <c r="C885" s="33"/>
      <c r="D885" s="11">
        <f t="shared" si="13"/>
      </c>
      <c r="E885" s="31"/>
    </row>
    <row r="886" spans="1:5" ht="14.25">
      <c r="A886" s="62" t="s">
        <v>68</v>
      </c>
      <c r="B886" s="33">
        <v>63</v>
      </c>
      <c r="C886" s="33"/>
      <c r="D886" s="11">
        <f t="shared" si="13"/>
        <v>0</v>
      </c>
      <c r="E886" s="31"/>
    </row>
    <row r="887" spans="1:5" ht="14.25">
      <c r="A887" s="62" t="s">
        <v>69</v>
      </c>
      <c r="B887" s="33"/>
      <c r="C887" s="33"/>
      <c r="D887" s="11">
        <f t="shared" si="13"/>
      </c>
      <c r="E887" s="31"/>
    </row>
    <row r="888" spans="1:5" ht="14.25">
      <c r="A888" s="62" t="s">
        <v>730</v>
      </c>
      <c r="B888" s="33"/>
      <c r="C888" s="33"/>
      <c r="D888" s="11">
        <f t="shared" si="13"/>
      </c>
      <c r="E888" s="31"/>
    </row>
    <row r="889" spans="1:5" ht="14.25">
      <c r="A889" s="62" t="s">
        <v>731</v>
      </c>
      <c r="B889" s="33"/>
      <c r="C889" s="33"/>
      <c r="D889" s="11">
        <f t="shared" si="13"/>
      </c>
      <c r="E889" s="31"/>
    </row>
    <row r="890" spans="1:5" ht="14.25">
      <c r="A890" s="62" t="s">
        <v>732</v>
      </c>
      <c r="B890" s="33"/>
      <c r="C890" s="33"/>
      <c r="D890" s="11">
        <f t="shared" si="13"/>
      </c>
      <c r="E890" s="31"/>
    </row>
    <row r="891" spans="1:5" ht="14.25">
      <c r="A891" s="62" t="s">
        <v>733</v>
      </c>
      <c r="B891" s="33"/>
      <c r="C891" s="33"/>
      <c r="D891" s="11">
        <f t="shared" si="13"/>
      </c>
      <c r="E891" s="31"/>
    </row>
    <row r="892" spans="1:5" ht="14.25">
      <c r="A892" s="62" t="s">
        <v>734</v>
      </c>
      <c r="B892" s="33"/>
      <c r="C892" s="33"/>
      <c r="D892" s="11">
        <f t="shared" si="13"/>
      </c>
      <c r="E892" s="31"/>
    </row>
    <row r="893" spans="1:5" ht="14.25">
      <c r="A893" s="62" t="s">
        <v>735</v>
      </c>
      <c r="B893" s="33"/>
      <c r="C893" s="33"/>
      <c r="D893" s="11">
        <f t="shared" si="13"/>
      </c>
      <c r="E893" s="31"/>
    </row>
    <row r="894" spans="1:5" ht="14.25">
      <c r="A894" s="62" t="s">
        <v>736</v>
      </c>
      <c r="B894" s="33">
        <v>59</v>
      </c>
      <c r="C894" s="33">
        <v>100</v>
      </c>
      <c r="D894" s="11">
        <f t="shared" si="13"/>
        <v>169.5</v>
      </c>
      <c r="E894" s="31"/>
    </row>
    <row r="895" spans="1:5" ht="14.25">
      <c r="A895" s="62" t="s">
        <v>737</v>
      </c>
      <c r="B895" s="11">
        <f>SUM(B896:B901)</f>
        <v>1079</v>
      </c>
      <c r="C895" s="11">
        <f>SUM(C896:C901)</f>
        <v>800</v>
      </c>
      <c r="D895" s="11">
        <f t="shared" si="13"/>
        <v>74.1</v>
      </c>
      <c r="E895" s="31"/>
    </row>
    <row r="896" spans="1:5" ht="14.25">
      <c r="A896" s="62" t="s">
        <v>738</v>
      </c>
      <c r="B896" s="33">
        <v>365</v>
      </c>
      <c r="C896" s="33">
        <v>200</v>
      </c>
      <c r="D896" s="11">
        <f t="shared" si="13"/>
        <v>54.8</v>
      </c>
      <c r="E896" s="31"/>
    </row>
    <row r="897" spans="1:5" ht="14.25">
      <c r="A897" s="62" t="s">
        <v>739</v>
      </c>
      <c r="B897" s="33"/>
      <c r="C897" s="33"/>
      <c r="D897" s="11">
        <f t="shared" si="13"/>
      </c>
      <c r="E897" s="31"/>
    </row>
    <row r="898" spans="1:5" ht="14.25">
      <c r="A898" s="62" t="s">
        <v>740</v>
      </c>
      <c r="B898" s="33">
        <v>582</v>
      </c>
      <c r="C898" s="33">
        <v>600</v>
      </c>
      <c r="D898" s="11">
        <f t="shared" si="13"/>
        <v>103.1</v>
      </c>
      <c r="E898" s="31"/>
    </row>
    <row r="899" spans="1:5" ht="14.25">
      <c r="A899" s="62" t="s">
        <v>741</v>
      </c>
      <c r="B899" s="33"/>
      <c r="C899" s="33"/>
      <c r="D899" s="11">
        <f t="shared" si="13"/>
      </c>
      <c r="E899" s="31"/>
    </row>
    <row r="900" spans="1:5" ht="14.25">
      <c r="A900" s="62" t="s">
        <v>742</v>
      </c>
      <c r="B900" s="33"/>
      <c r="C900" s="33"/>
      <c r="D900" s="11">
        <f t="shared" si="13"/>
      </c>
      <c r="E900" s="31"/>
    </row>
    <row r="901" spans="1:5" ht="14.25">
      <c r="A901" s="62" t="s">
        <v>743</v>
      </c>
      <c r="B901" s="33">
        <v>132</v>
      </c>
      <c r="C901" s="33"/>
      <c r="D901" s="11">
        <f aca="true" t="shared" si="14" ref="D901:D964">IF(B901=0,"",ROUND(C901/B901*100,1))</f>
        <v>0</v>
      </c>
      <c r="E901" s="31"/>
    </row>
    <row r="902" spans="1:5" ht="14.25">
      <c r="A902" s="62" t="s">
        <v>744</v>
      </c>
      <c r="B902" s="11">
        <f>SUM(B903:B908)</f>
        <v>0</v>
      </c>
      <c r="C902" s="11">
        <f>SUM(C903:C908)</f>
        <v>0</v>
      </c>
      <c r="D902" s="11">
        <f t="shared" si="14"/>
      </c>
      <c r="E902" s="31"/>
    </row>
    <row r="903" spans="1:5" ht="14.25">
      <c r="A903" s="62" t="s">
        <v>745</v>
      </c>
      <c r="B903" s="33"/>
      <c r="C903" s="33"/>
      <c r="D903" s="11">
        <f t="shared" si="14"/>
      </c>
      <c r="E903" s="31"/>
    </row>
    <row r="904" spans="1:5" ht="14.25">
      <c r="A904" s="62" t="s">
        <v>746</v>
      </c>
      <c r="B904" s="33"/>
      <c r="C904" s="33"/>
      <c r="D904" s="11">
        <f t="shared" si="14"/>
      </c>
      <c r="E904" s="31"/>
    </row>
    <row r="905" spans="1:5" ht="14.25">
      <c r="A905" s="62" t="s">
        <v>747</v>
      </c>
      <c r="B905" s="33"/>
      <c r="C905" s="33"/>
      <c r="D905" s="11">
        <f t="shared" si="14"/>
      </c>
      <c r="E905" s="31"/>
    </row>
    <row r="906" spans="1:5" ht="14.25">
      <c r="A906" s="62" t="s">
        <v>748</v>
      </c>
      <c r="B906" s="33"/>
      <c r="C906" s="33"/>
      <c r="D906" s="11">
        <f t="shared" si="14"/>
      </c>
      <c r="E906" s="31"/>
    </row>
    <row r="907" spans="1:5" ht="14.25">
      <c r="A907" s="62" t="s">
        <v>749</v>
      </c>
      <c r="B907" s="33"/>
      <c r="C907" s="33"/>
      <c r="D907" s="11">
        <f t="shared" si="14"/>
      </c>
      <c r="E907" s="31"/>
    </row>
    <row r="908" spans="1:5" ht="14.25">
      <c r="A908" s="62" t="s">
        <v>750</v>
      </c>
      <c r="B908" s="33"/>
      <c r="C908" s="33"/>
      <c r="D908" s="11">
        <f t="shared" si="14"/>
      </c>
      <c r="E908" s="31"/>
    </row>
    <row r="909" spans="1:5" ht="14.25">
      <c r="A909" s="62" t="s">
        <v>751</v>
      </c>
      <c r="B909" s="11">
        <f>SUM(B910:B911)</f>
        <v>0</v>
      </c>
      <c r="C909" s="11">
        <f>SUM(C910:C911)</f>
        <v>0</v>
      </c>
      <c r="D909" s="11">
        <f t="shared" si="14"/>
      </c>
      <c r="E909" s="31"/>
    </row>
    <row r="910" spans="1:5" ht="14.25">
      <c r="A910" s="62" t="s">
        <v>752</v>
      </c>
      <c r="B910" s="33"/>
      <c r="C910" s="33"/>
      <c r="D910" s="11">
        <f t="shared" si="14"/>
      </c>
      <c r="E910" s="31"/>
    </row>
    <row r="911" spans="1:5" ht="14.25">
      <c r="A911" s="62" t="s">
        <v>753</v>
      </c>
      <c r="B911" s="33"/>
      <c r="C911" s="33"/>
      <c r="D911" s="11">
        <f t="shared" si="14"/>
      </c>
      <c r="E911" s="31"/>
    </row>
    <row r="912" spans="1:5" ht="14.25">
      <c r="A912" s="62" t="s">
        <v>754</v>
      </c>
      <c r="B912" s="11">
        <f>SUM(B913:B914)</f>
        <v>15</v>
      </c>
      <c r="C912" s="11">
        <f>SUM(C913:C914)</f>
        <v>20</v>
      </c>
      <c r="D912" s="11">
        <f t="shared" si="14"/>
        <v>133.3</v>
      </c>
      <c r="E912" s="31"/>
    </row>
    <row r="913" spans="1:5" ht="14.25">
      <c r="A913" s="62" t="s">
        <v>755</v>
      </c>
      <c r="B913" s="33"/>
      <c r="C913" s="33"/>
      <c r="D913" s="11">
        <f t="shared" si="14"/>
      </c>
      <c r="E913" s="31"/>
    </row>
    <row r="914" spans="1:5" ht="14.25">
      <c r="A914" s="62" t="s">
        <v>756</v>
      </c>
      <c r="B914" s="33">
        <v>15</v>
      </c>
      <c r="C914" s="33">
        <v>20</v>
      </c>
      <c r="D914" s="11">
        <f t="shared" si="14"/>
        <v>133.3</v>
      </c>
      <c r="E914" s="31"/>
    </row>
    <row r="915" spans="1:5" ht="14.25">
      <c r="A915" s="63" t="s">
        <v>757</v>
      </c>
      <c r="B915" s="17">
        <f>SUM(B916,B939,B949,B959,B964,B971,B976)</f>
        <v>0</v>
      </c>
      <c r="C915" s="17">
        <f>SUM(C916,C939,C949,C959,C964,C971,C976)</f>
        <v>35</v>
      </c>
      <c r="D915" s="11">
        <f t="shared" si="14"/>
      </c>
      <c r="E915" s="31"/>
    </row>
    <row r="916" spans="1:5" ht="14.25">
      <c r="A916" s="62" t="s">
        <v>758</v>
      </c>
      <c r="B916" s="11">
        <f>SUM(B917:B938)</f>
        <v>0</v>
      </c>
      <c r="C916" s="11">
        <f>SUM(C917:C938)</f>
        <v>20</v>
      </c>
      <c r="D916" s="11">
        <f t="shared" si="14"/>
      </c>
      <c r="E916" s="31"/>
    </row>
    <row r="917" spans="1:5" ht="14.25">
      <c r="A917" s="62" t="s">
        <v>67</v>
      </c>
      <c r="B917" s="33"/>
      <c r="C917" s="33"/>
      <c r="D917" s="11">
        <f t="shared" si="14"/>
      </c>
      <c r="E917" s="31"/>
    </row>
    <row r="918" spans="1:5" ht="14.25">
      <c r="A918" s="62" t="s">
        <v>68</v>
      </c>
      <c r="B918" s="33"/>
      <c r="C918" s="33"/>
      <c r="D918" s="11">
        <f t="shared" si="14"/>
      </c>
      <c r="E918" s="31"/>
    </row>
    <row r="919" spans="1:5" ht="14.25">
      <c r="A919" s="62" t="s">
        <v>69</v>
      </c>
      <c r="B919" s="33"/>
      <c r="C919" s="33"/>
      <c r="D919" s="11">
        <f t="shared" si="14"/>
      </c>
      <c r="E919" s="31"/>
    </row>
    <row r="920" spans="1:5" ht="14.25">
      <c r="A920" s="62" t="s">
        <v>759</v>
      </c>
      <c r="B920" s="33"/>
      <c r="C920" s="33"/>
      <c r="D920" s="11">
        <f t="shared" si="14"/>
      </c>
      <c r="E920" s="31"/>
    </row>
    <row r="921" spans="1:5" ht="14.25">
      <c r="A921" s="62" t="s">
        <v>760</v>
      </c>
      <c r="B921" s="33"/>
      <c r="C921" s="33">
        <v>20</v>
      </c>
      <c r="D921" s="11">
        <f t="shared" si="14"/>
      </c>
      <c r="E921" s="31"/>
    </row>
    <row r="922" spans="1:5" ht="14.25">
      <c r="A922" s="62" t="s">
        <v>761</v>
      </c>
      <c r="B922" s="33"/>
      <c r="C922" s="33"/>
      <c r="D922" s="11">
        <f t="shared" si="14"/>
      </c>
      <c r="E922" s="31"/>
    </row>
    <row r="923" spans="1:5" ht="14.25">
      <c r="A923" s="62" t="s">
        <v>762</v>
      </c>
      <c r="B923" s="33"/>
      <c r="C923" s="33"/>
      <c r="D923" s="11">
        <f t="shared" si="14"/>
      </c>
      <c r="E923" s="31"/>
    </row>
    <row r="924" spans="1:5" ht="14.25">
      <c r="A924" s="62" t="s">
        <v>763</v>
      </c>
      <c r="B924" s="33"/>
      <c r="C924" s="33"/>
      <c r="D924" s="11">
        <f t="shared" si="14"/>
      </c>
      <c r="E924" s="31"/>
    </row>
    <row r="925" spans="1:5" ht="14.25">
      <c r="A925" s="62" t="s">
        <v>764</v>
      </c>
      <c r="B925" s="33"/>
      <c r="C925" s="33"/>
      <c r="D925" s="11">
        <f t="shared" si="14"/>
      </c>
      <c r="E925" s="31"/>
    </row>
    <row r="926" spans="1:5" ht="14.25">
      <c r="A926" s="62" t="s">
        <v>765</v>
      </c>
      <c r="B926" s="33"/>
      <c r="C926" s="33"/>
      <c r="D926" s="11">
        <f t="shared" si="14"/>
      </c>
      <c r="E926" s="31"/>
    </row>
    <row r="927" spans="1:5" ht="14.25">
      <c r="A927" s="62" t="s">
        <v>766</v>
      </c>
      <c r="B927" s="33"/>
      <c r="C927" s="33"/>
      <c r="D927" s="11">
        <f t="shared" si="14"/>
      </c>
      <c r="E927" s="31"/>
    </row>
    <row r="928" spans="1:5" ht="14.25">
      <c r="A928" s="62" t="s">
        <v>767</v>
      </c>
      <c r="B928" s="33"/>
      <c r="C928" s="33"/>
      <c r="D928" s="11">
        <f t="shared" si="14"/>
      </c>
      <c r="E928" s="31"/>
    </row>
    <row r="929" spans="1:5" ht="14.25">
      <c r="A929" s="62" t="s">
        <v>768</v>
      </c>
      <c r="B929" s="33"/>
      <c r="C929" s="33"/>
      <c r="D929" s="11">
        <f t="shared" si="14"/>
      </c>
      <c r="E929" s="31"/>
    </row>
    <row r="930" spans="1:5" ht="14.25">
      <c r="A930" s="62" t="s">
        <v>769</v>
      </c>
      <c r="B930" s="33"/>
      <c r="C930" s="33"/>
      <c r="D930" s="11">
        <f t="shared" si="14"/>
      </c>
      <c r="E930" s="31"/>
    </row>
    <row r="931" spans="1:5" ht="14.25">
      <c r="A931" s="62" t="s">
        <v>770</v>
      </c>
      <c r="B931" s="33"/>
      <c r="C931" s="33"/>
      <c r="D931" s="11">
        <f t="shared" si="14"/>
      </c>
      <c r="E931" s="31"/>
    </row>
    <row r="932" spans="1:5" ht="14.25">
      <c r="A932" s="62" t="s">
        <v>771</v>
      </c>
      <c r="B932" s="33"/>
      <c r="C932" s="33"/>
      <c r="D932" s="11">
        <f t="shared" si="14"/>
      </c>
      <c r="E932" s="31"/>
    </row>
    <row r="933" spans="1:5" ht="14.25">
      <c r="A933" s="62" t="s">
        <v>772</v>
      </c>
      <c r="B933" s="33"/>
      <c r="C933" s="33"/>
      <c r="D933" s="11">
        <f t="shared" si="14"/>
      </c>
      <c r="E933" s="31"/>
    </row>
    <row r="934" spans="1:5" ht="14.25">
      <c r="A934" s="62" t="s">
        <v>773</v>
      </c>
      <c r="B934" s="33"/>
      <c r="C934" s="33"/>
      <c r="D934" s="11">
        <f t="shared" si="14"/>
      </c>
      <c r="E934" s="31"/>
    </row>
    <row r="935" spans="1:5" ht="14.25">
      <c r="A935" s="62" t="s">
        <v>774</v>
      </c>
      <c r="B935" s="33"/>
      <c r="C935" s="33"/>
      <c r="D935" s="11">
        <f t="shared" si="14"/>
      </c>
      <c r="E935" s="31"/>
    </row>
    <row r="936" spans="1:5" ht="14.25">
      <c r="A936" s="62" t="s">
        <v>775</v>
      </c>
      <c r="B936" s="33"/>
      <c r="C936" s="33"/>
      <c r="D936" s="11">
        <f t="shared" si="14"/>
      </c>
      <c r="E936" s="31"/>
    </row>
    <row r="937" spans="1:5" ht="14.25">
      <c r="A937" s="62" t="s">
        <v>776</v>
      </c>
      <c r="B937" s="33"/>
      <c r="C937" s="33"/>
      <c r="D937" s="11">
        <f t="shared" si="14"/>
      </c>
      <c r="E937" s="31"/>
    </row>
    <row r="938" spans="1:5" ht="14.25">
      <c r="A938" s="62" t="s">
        <v>777</v>
      </c>
      <c r="B938" s="33"/>
      <c r="C938" s="33"/>
      <c r="D938" s="11">
        <f t="shared" si="14"/>
      </c>
      <c r="E938" s="31"/>
    </row>
    <row r="939" spans="1:5" ht="14.25">
      <c r="A939" s="62" t="s">
        <v>778</v>
      </c>
      <c r="B939" s="11">
        <f>SUM(B940:B948)</f>
        <v>0</v>
      </c>
      <c r="C939" s="11">
        <f>SUM(C940:C948)</f>
        <v>0</v>
      </c>
      <c r="D939" s="11">
        <f t="shared" si="14"/>
      </c>
      <c r="E939" s="31"/>
    </row>
    <row r="940" spans="1:5" ht="14.25">
      <c r="A940" s="62" t="s">
        <v>67</v>
      </c>
      <c r="B940" s="33"/>
      <c r="C940" s="33"/>
      <c r="D940" s="11">
        <f t="shared" si="14"/>
      </c>
      <c r="E940" s="31"/>
    </row>
    <row r="941" spans="1:5" ht="14.25">
      <c r="A941" s="62" t="s">
        <v>68</v>
      </c>
      <c r="B941" s="33"/>
      <c r="C941" s="33"/>
      <c r="D941" s="11">
        <f t="shared" si="14"/>
      </c>
      <c r="E941" s="31"/>
    </row>
    <row r="942" spans="1:5" ht="14.25">
      <c r="A942" s="62" t="s">
        <v>69</v>
      </c>
      <c r="B942" s="33"/>
      <c r="C942" s="33"/>
      <c r="D942" s="11">
        <f t="shared" si="14"/>
      </c>
      <c r="E942" s="31"/>
    </row>
    <row r="943" spans="1:5" ht="14.25">
      <c r="A943" s="62" t="s">
        <v>779</v>
      </c>
      <c r="B943" s="33"/>
      <c r="C943" s="33"/>
      <c r="D943" s="11">
        <f t="shared" si="14"/>
      </c>
      <c r="E943" s="31"/>
    </row>
    <row r="944" spans="1:5" ht="14.25">
      <c r="A944" s="62" t="s">
        <v>780</v>
      </c>
      <c r="B944" s="33"/>
      <c r="C944" s="33"/>
      <c r="D944" s="11">
        <f t="shared" si="14"/>
      </c>
      <c r="E944" s="31"/>
    </row>
    <row r="945" spans="1:5" ht="14.25">
      <c r="A945" s="62" t="s">
        <v>781</v>
      </c>
      <c r="B945" s="33"/>
      <c r="C945" s="33"/>
      <c r="D945" s="11">
        <f t="shared" si="14"/>
      </c>
      <c r="E945" s="31"/>
    </row>
    <row r="946" spans="1:5" ht="14.25">
      <c r="A946" s="62" t="s">
        <v>782</v>
      </c>
      <c r="B946" s="33"/>
      <c r="C946" s="33"/>
      <c r="D946" s="11">
        <f t="shared" si="14"/>
      </c>
      <c r="E946" s="31"/>
    </row>
    <row r="947" spans="1:5" ht="14.25">
      <c r="A947" s="62" t="s">
        <v>783</v>
      </c>
      <c r="B947" s="33"/>
      <c r="C947" s="33"/>
      <c r="D947" s="11">
        <f t="shared" si="14"/>
      </c>
      <c r="E947" s="31"/>
    </row>
    <row r="948" spans="1:5" ht="14.25">
      <c r="A948" s="62" t="s">
        <v>784</v>
      </c>
      <c r="B948" s="33"/>
      <c r="C948" s="33"/>
      <c r="D948" s="11">
        <f t="shared" si="14"/>
      </c>
      <c r="E948" s="31"/>
    </row>
    <row r="949" spans="1:5" ht="14.25">
      <c r="A949" s="62" t="s">
        <v>785</v>
      </c>
      <c r="B949" s="11">
        <f>SUM(B950:B958)</f>
        <v>0</v>
      </c>
      <c r="C949" s="11">
        <f>SUM(C950:C958)</f>
        <v>0</v>
      </c>
      <c r="D949" s="11">
        <f t="shared" si="14"/>
      </c>
      <c r="E949" s="31"/>
    </row>
    <row r="950" spans="1:5" ht="14.25">
      <c r="A950" s="62" t="s">
        <v>67</v>
      </c>
      <c r="B950" s="33"/>
      <c r="C950" s="33"/>
      <c r="D950" s="11">
        <f t="shared" si="14"/>
      </c>
      <c r="E950" s="31"/>
    </row>
    <row r="951" spans="1:5" ht="14.25">
      <c r="A951" s="62" t="s">
        <v>68</v>
      </c>
      <c r="B951" s="33"/>
      <c r="C951" s="33"/>
      <c r="D951" s="11">
        <f t="shared" si="14"/>
      </c>
      <c r="E951" s="31"/>
    </row>
    <row r="952" spans="1:5" ht="14.25">
      <c r="A952" s="62" t="s">
        <v>69</v>
      </c>
      <c r="B952" s="33"/>
      <c r="C952" s="33"/>
      <c r="D952" s="11">
        <f t="shared" si="14"/>
      </c>
      <c r="E952" s="31"/>
    </row>
    <row r="953" spans="1:5" ht="14.25">
      <c r="A953" s="62" t="s">
        <v>786</v>
      </c>
      <c r="B953" s="33"/>
      <c r="C953" s="33"/>
      <c r="D953" s="11">
        <f t="shared" si="14"/>
      </c>
      <c r="E953" s="31"/>
    </row>
    <row r="954" spans="1:5" ht="14.25">
      <c r="A954" s="62" t="s">
        <v>787</v>
      </c>
      <c r="B954" s="33"/>
      <c r="C954" s="33"/>
      <c r="D954" s="11">
        <f t="shared" si="14"/>
      </c>
      <c r="E954" s="31"/>
    </row>
    <row r="955" spans="1:5" ht="14.25">
      <c r="A955" s="62" t="s">
        <v>788</v>
      </c>
      <c r="B955" s="33"/>
      <c r="C955" s="33"/>
      <c r="D955" s="11">
        <f t="shared" si="14"/>
      </c>
      <c r="E955" s="31"/>
    </row>
    <row r="956" spans="1:5" ht="14.25">
      <c r="A956" s="62" t="s">
        <v>789</v>
      </c>
      <c r="B956" s="33"/>
      <c r="C956" s="33"/>
      <c r="D956" s="11">
        <f t="shared" si="14"/>
      </c>
      <c r="E956" s="31"/>
    </row>
    <row r="957" spans="1:5" ht="14.25">
      <c r="A957" s="62" t="s">
        <v>790</v>
      </c>
      <c r="B957" s="33"/>
      <c r="C957" s="33"/>
      <c r="D957" s="11">
        <f t="shared" si="14"/>
      </c>
      <c r="E957" s="31"/>
    </row>
    <row r="958" spans="1:5" ht="14.25">
      <c r="A958" s="62" t="s">
        <v>791</v>
      </c>
      <c r="B958" s="33"/>
      <c r="C958" s="33"/>
      <c r="D958" s="11">
        <f t="shared" si="14"/>
      </c>
      <c r="E958" s="31"/>
    </row>
    <row r="959" spans="1:5" ht="14.25">
      <c r="A959" s="62" t="s">
        <v>792</v>
      </c>
      <c r="B959" s="11">
        <f>SUM(B960:B963)</f>
        <v>0</v>
      </c>
      <c r="C959" s="11">
        <f>SUM(C960:C963)</f>
        <v>0</v>
      </c>
      <c r="D959" s="11">
        <f t="shared" si="14"/>
      </c>
      <c r="E959" s="31"/>
    </row>
    <row r="960" spans="1:5" ht="14.25">
      <c r="A960" s="62" t="s">
        <v>793</v>
      </c>
      <c r="B960" s="33"/>
      <c r="C960" s="33"/>
      <c r="D960" s="11">
        <f t="shared" si="14"/>
      </c>
      <c r="E960" s="31"/>
    </row>
    <row r="961" spans="1:5" ht="14.25">
      <c r="A961" s="62" t="s">
        <v>794</v>
      </c>
      <c r="B961" s="33"/>
      <c r="C961" s="33"/>
      <c r="D961" s="11">
        <f t="shared" si="14"/>
      </c>
      <c r="E961" s="31"/>
    </row>
    <row r="962" spans="1:5" ht="14.25">
      <c r="A962" s="62" t="s">
        <v>795</v>
      </c>
      <c r="B962" s="33"/>
      <c r="C962" s="33"/>
      <c r="D962" s="11">
        <f t="shared" si="14"/>
      </c>
      <c r="E962" s="31"/>
    </row>
    <row r="963" spans="1:5" ht="14.25">
      <c r="A963" s="62" t="s">
        <v>796</v>
      </c>
      <c r="B963" s="33"/>
      <c r="C963" s="33"/>
      <c r="D963" s="11">
        <f t="shared" si="14"/>
      </c>
      <c r="E963" s="31"/>
    </row>
    <row r="964" spans="1:5" ht="14.25">
      <c r="A964" s="62" t="s">
        <v>797</v>
      </c>
      <c r="B964" s="11">
        <f>SUM(B965:B970)</f>
        <v>0</v>
      </c>
      <c r="C964" s="11">
        <f>SUM(C965:C970)</f>
        <v>0</v>
      </c>
      <c r="D964" s="11">
        <f t="shared" si="14"/>
      </c>
      <c r="E964" s="31"/>
    </row>
    <row r="965" spans="1:5" ht="14.25">
      <c r="A965" s="62" t="s">
        <v>67</v>
      </c>
      <c r="B965" s="33"/>
      <c r="C965" s="33"/>
      <c r="D965" s="11">
        <f aca="true" t="shared" si="15" ref="D965:D1028">IF(B965=0,"",ROUND(C965/B965*100,1))</f>
      </c>
      <c r="E965" s="31"/>
    </row>
    <row r="966" spans="1:5" ht="14.25">
      <c r="A966" s="62" t="s">
        <v>68</v>
      </c>
      <c r="B966" s="33"/>
      <c r="C966" s="33"/>
      <c r="D966" s="11">
        <f t="shared" si="15"/>
      </c>
      <c r="E966" s="31"/>
    </row>
    <row r="967" spans="1:5" ht="14.25">
      <c r="A967" s="62" t="s">
        <v>69</v>
      </c>
      <c r="B967" s="33"/>
      <c r="C967" s="33"/>
      <c r="D967" s="11">
        <f t="shared" si="15"/>
      </c>
      <c r="E967" s="31"/>
    </row>
    <row r="968" spans="1:5" ht="14.25">
      <c r="A968" s="62" t="s">
        <v>783</v>
      </c>
      <c r="B968" s="33"/>
      <c r="C968" s="33"/>
      <c r="D968" s="11">
        <f t="shared" si="15"/>
      </c>
      <c r="E968" s="31"/>
    </row>
    <row r="969" spans="1:5" ht="14.25">
      <c r="A969" s="62" t="s">
        <v>798</v>
      </c>
      <c r="B969" s="33"/>
      <c r="C969" s="33"/>
      <c r="D969" s="11">
        <f t="shared" si="15"/>
      </c>
      <c r="E969" s="31"/>
    </row>
    <row r="970" spans="1:5" ht="14.25">
      <c r="A970" s="62" t="s">
        <v>799</v>
      </c>
      <c r="B970" s="33"/>
      <c r="C970" s="33"/>
      <c r="D970" s="11">
        <f t="shared" si="15"/>
      </c>
      <c r="E970" s="31"/>
    </row>
    <row r="971" spans="1:5" ht="14.25">
      <c r="A971" s="62" t="s">
        <v>800</v>
      </c>
      <c r="B971" s="11">
        <f>SUM(B972:B975)</f>
        <v>0</v>
      </c>
      <c r="C971" s="11">
        <f>SUM(C972:C975)</f>
        <v>0</v>
      </c>
      <c r="D971" s="11">
        <f t="shared" si="15"/>
      </c>
      <c r="E971" s="31"/>
    </row>
    <row r="972" spans="1:5" ht="14.25">
      <c r="A972" s="62" t="s">
        <v>801</v>
      </c>
      <c r="B972" s="33"/>
      <c r="C972" s="33"/>
      <c r="D972" s="11">
        <f t="shared" si="15"/>
      </c>
      <c r="E972" s="31"/>
    </row>
    <row r="973" spans="1:5" ht="14.25">
      <c r="A973" s="62" t="s">
        <v>802</v>
      </c>
      <c r="B973" s="33"/>
      <c r="C973" s="33"/>
      <c r="D973" s="11">
        <f t="shared" si="15"/>
      </c>
      <c r="E973" s="31"/>
    </row>
    <row r="974" spans="1:5" ht="14.25">
      <c r="A974" s="62" t="s">
        <v>803</v>
      </c>
      <c r="B974" s="33"/>
      <c r="C974" s="33"/>
      <c r="D974" s="11">
        <f t="shared" si="15"/>
      </c>
      <c r="E974" s="31"/>
    </row>
    <row r="975" spans="1:5" ht="14.25">
      <c r="A975" s="62" t="s">
        <v>804</v>
      </c>
      <c r="B975" s="33"/>
      <c r="C975" s="33"/>
      <c r="D975" s="11">
        <f t="shared" si="15"/>
      </c>
      <c r="E975" s="31"/>
    </row>
    <row r="976" spans="1:5" ht="14.25">
      <c r="A976" s="62" t="s">
        <v>805</v>
      </c>
      <c r="B976" s="11">
        <f>SUM(B977:B978)</f>
        <v>0</v>
      </c>
      <c r="C976" s="11">
        <f>SUM(C977:C978)</f>
        <v>15</v>
      </c>
      <c r="D976" s="11">
        <f t="shared" si="15"/>
      </c>
      <c r="E976" s="31"/>
    </row>
    <row r="977" spans="1:5" ht="14.25">
      <c r="A977" s="62" t="s">
        <v>806</v>
      </c>
      <c r="B977" s="33"/>
      <c r="C977" s="33"/>
      <c r="D977" s="11">
        <f t="shared" si="15"/>
      </c>
      <c r="E977" s="31"/>
    </row>
    <row r="978" spans="1:5" ht="14.25">
      <c r="A978" s="62" t="s">
        <v>807</v>
      </c>
      <c r="B978" s="33"/>
      <c r="C978" s="33">
        <v>15</v>
      </c>
      <c r="D978" s="11">
        <f t="shared" si="15"/>
      </c>
      <c r="E978" s="31"/>
    </row>
    <row r="979" spans="1:5" ht="14.25">
      <c r="A979" s="62" t="s">
        <v>808</v>
      </c>
      <c r="B979" s="17">
        <f>SUM(B980,B990,B1006,B1011,B1025,B1032,B1039)</f>
        <v>10</v>
      </c>
      <c r="C979" s="17">
        <f>SUM(C980,C990,C1006,C1011,C1025,C1032,C1039)</f>
        <v>20</v>
      </c>
      <c r="D979" s="11">
        <f t="shared" si="15"/>
        <v>200</v>
      </c>
      <c r="E979" s="31"/>
    </row>
    <row r="980" spans="1:5" ht="14.25">
      <c r="A980" s="62" t="s">
        <v>809</v>
      </c>
      <c r="B980" s="11">
        <f>SUM(B981:B989)</f>
        <v>0</v>
      </c>
      <c r="C980" s="11">
        <f>SUM(C981:C989)</f>
        <v>0</v>
      </c>
      <c r="D980" s="11">
        <f t="shared" si="15"/>
      </c>
      <c r="E980" s="31"/>
    </row>
    <row r="981" spans="1:5" ht="14.25">
      <c r="A981" s="62" t="s">
        <v>67</v>
      </c>
      <c r="B981" s="33"/>
      <c r="C981" s="33"/>
      <c r="D981" s="11">
        <f t="shared" si="15"/>
      </c>
      <c r="E981" s="31"/>
    </row>
    <row r="982" spans="1:5" ht="14.25">
      <c r="A982" s="62" t="s">
        <v>68</v>
      </c>
      <c r="B982" s="33"/>
      <c r="C982" s="33"/>
      <c r="D982" s="11">
        <f t="shared" si="15"/>
      </c>
      <c r="E982" s="31"/>
    </row>
    <row r="983" spans="1:5" ht="14.25">
      <c r="A983" s="62" t="s">
        <v>69</v>
      </c>
      <c r="B983" s="33"/>
      <c r="C983" s="33"/>
      <c r="D983" s="11">
        <f t="shared" si="15"/>
      </c>
      <c r="E983" s="31"/>
    </row>
    <row r="984" spans="1:5" ht="14.25">
      <c r="A984" s="62" t="s">
        <v>810</v>
      </c>
      <c r="B984" s="33"/>
      <c r="C984" s="33"/>
      <c r="D984" s="11">
        <f t="shared" si="15"/>
      </c>
      <c r="E984" s="31"/>
    </row>
    <row r="985" spans="1:5" ht="14.25">
      <c r="A985" s="62" t="s">
        <v>811</v>
      </c>
      <c r="B985" s="33"/>
      <c r="C985" s="33"/>
      <c r="D985" s="11">
        <f t="shared" si="15"/>
      </c>
      <c r="E985" s="31"/>
    </row>
    <row r="986" spans="1:5" ht="14.25">
      <c r="A986" s="62" t="s">
        <v>812</v>
      </c>
      <c r="B986" s="33"/>
      <c r="C986" s="33"/>
      <c r="D986" s="11">
        <f t="shared" si="15"/>
      </c>
      <c r="E986" s="31"/>
    </row>
    <row r="987" spans="1:5" ht="14.25">
      <c r="A987" s="62" t="s">
        <v>813</v>
      </c>
      <c r="B987" s="33"/>
      <c r="C987" s="33"/>
      <c r="D987" s="11">
        <f t="shared" si="15"/>
      </c>
      <c r="E987" s="31"/>
    </row>
    <row r="988" spans="1:5" ht="14.25">
      <c r="A988" s="62" t="s">
        <v>814</v>
      </c>
      <c r="B988" s="33"/>
      <c r="C988" s="33"/>
      <c r="D988" s="11">
        <f t="shared" si="15"/>
      </c>
      <c r="E988" s="31"/>
    </row>
    <row r="989" spans="1:5" ht="14.25">
      <c r="A989" s="62" t="s">
        <v>815</v>
      </c>
      <c r="B989" s="33"/>
      <c r="C989" s="33"/>
      <c r="D989" s="11">
        <f t="shared" si="15"/>
      </c>
      <c r="E989" s="31"/>
    </row>
    <row r="990" spans="1:5" ht="14.25">
      <c r="A990" s="62" t="s">
        <v>816</v>
      </c>
      <c r="B990" s="11">
        <f>SUM(B991:B1005)</f>
        <v>0</v>
      </c>
      <c r="C990" s="11">
        <f>SUM(C991:C1005)</f>
        <v>0</v>
      </c>
      <c r="D990" s="11">
        <f t="shared" si="15"/>
      </c>
      <c r="E990" s="31"/>
    </row>
    <row r="991" spans="1:5" ht="14.25">
      <c r="A991" s="62" t="s">
        <v>67</v>
      </c>
      <c r="B991" s="33"/>
      <c r="C991" s="33"/>
      <c r="D991" s="11">
        <f t="shared" si="15"/>
      </c>
      <c r="E991" s="31"/>
    </row>
    <row r="992" spans="1:5" ht="14.25">
      <c r="A992" s="62" t="s">
        <v>68</v>
      </c>
      <c r="B992" s="33"/>
      <c r="C992" s="33"/>
      <c r="D992" s="11">
        <f t="shared" si="15"/>
      </c>
      <c r="E992" s="31"/>
    </row>
    <row r="993" spans="1:5" ht="14.25">
      <c r="A993" s="62" t="s">
        <v>69</v>
      </c>
      <c r="B993" s="33"/>
      <c r="C993" s="33"/>
      <c r="D993" s="11">
        <f t="shared" si="15"/>
      </c>
      <c r="E993" s="31"/>
    </row>
    <row r="994" spans="1:5" ht="14.25">
      <c r="A994" s="62" t="s">
        <v>817</v>
      </c>
      <c r="B994" s="33"/>
      <c r="C994" s="33"/>
      <c r="D994" s="11">
        <f t="shared" si="15"/>
      </c>
      <c r="E994" s="31"/>
    </row>
    <row r="995" spans="1:5" ht="14.25">
      <c r="A995" s="62" t="s">
        <v>818</v>
      </c>
      <c r="B995" s="33"/>
      <c r="C995" s="33"/>
      <c r="D995" s="11">
        <f t="shared" si="15"/>
      </c>
      <c r="E995" s="31"/>
    </row>
    <row r="996" spans="1:5" ht="14.25">
      <c r="A996" s="62" t="s">
        <v>819</v>
      </c>
      <c r="B996" s="33"/>
      <c r="C996" s="33"/>
      <c r="D996" s="11">
        <f t="shared" si="15"/>
      </c>
      <c r="E996" s="31"/>
    </row>
    <row r="997" spans="1:5" ht="14.25">
      <c r="A997" s="62" t="s">
        <v>820</v>
      </c>
      <c r="B997" s="33"/>
      <c r="C997" s="33"/>
      <c r="D997" s="11">
        <f t="shared" si="15"/>
      </c>
      <c r="E997" s="31"/>
    </row>
    <row r="998" spans="1:5" ht="14.25">
      <c r="A998" s="62" t="s">
        <v>821</v>
      </c>
      <c r="B998" s="33"/>
      <c r="C998" s="33"/>
      <c r="D998" s="11">
        <f t="shared" si="15"/>
      </c>
      <c r="E998" s="31"/>
    </row>
    <row r="999" spans="1:5" ht="14.25">
      <c r="A999" s="62" t="s">
        <v>822</v>
      </c>
      <c r="B999" s="33"/>
      <c r="C999" s="33"/>
      <c r="D999" s="11">
        <f t="shared" si="15"/>
      </c>
      <c r="E999" s="31"/>
    </row>
    <row r="1000" spans="1:5" ht="14.25">
      <c r="A1000" s="62" t="s">
        <v>823</v>
      </c>
      <c r="B1000" s="33"/>
      <c r="C1000" s="33"/>
      <c r="D1000" s="11">
        <f t="shared" si="15"/>
      </c>
      <c r="E1000" s="31"/>
    </row>
    <row r="1001" spans="1:5" ht="14.25">
      <c r="A1001" s="62" t="s">
        <v>824</v>
      </c>
      <c r="B1001" s="33"/>
      <c r="C1001" s="33"/>
      <c r="D1001" s="11">
        <f t="shared" si="15"/>
      </c>
      <c r="E1001" s="31"/>
    </row>
    <row r="1002" spans="1:5" ht="14.25">
      <c r="A1002" s="62" t="s">
        <v>825</v>
      </c>
      <c r="B1002" s="33"/>
      <c r="C1002" s="33"/>
      <c r="D1002" s="11">
        <f t="shared" si="15"/>
      </c>
      <c r="E1002" s="31"/>
    </row>
    <row r="1003" spans="1:5" ht="14.25">
      <c r="A1003" s="62" t="s">
        <v>826</v>
      </c>
      <c r="B1003" s="33"/>
      <c r="C1003" s="33"/>
      <c r="D1003" s="11">
        <f t="shared" si="15"/>
      </c>
      <c r="E1003" s="31"/>
    </row>
    <row r="1004" spans="1:5" ht="14.25">
      <c r="A1004" s="62" t="s">
        <v>827</v>
      </c>
      <c r="B1004" s="33"/>
      <c r="C1004" s="33"/>
      <c r="D1004" s="11">
        <f t="shared" si="15"/>
      </c>
      <c r="E1004" s="31"/>
    </row>
    <row r="1005" spans="1:5" ht="14.25">
      <c r="A1005" s="62" t="s">
        <v>828</v>
      </c>
      <c r="B1005" s="33"/>
      <c r="C1005" s="33"/>
      <c r="D1005" s="11">
        <f t="shared" si="15"/>
      </c>
      <c r="E1005" s="31"/>
    </row>
    <row r="1006" spans="1:5" ht="14.25">
      <c r="A1006" s="62" t="s">
        <v>829</v>
      </c>
      <c r="B1006" s="11">
        <f>SUM(B1007:B1010)</f>
        <v>0</v>
      </c>
      <c r="C1006" s="11">
        <f>SUM(C1007:C1010)</f>
        <v>0</v>
      </c>
      <c r="D1006" s="11">
        <f t="shared" si="15"/>
      </c>
      <c r="E1006" s="31"/>
    </row>
    <row r="1007" spans="1:5" ht="14.25">
      <c r="A1007" s="62" t="s">
        <v>67</v>
      </c>
      <c r="B1007" s="33"/>
      <c r="C1007" s="33"/>
      <c r="D1007" s="11">
        <f t="shared" si="15"/>
      </c>
      <c r="E1007" s="31"/>
    </row>
    <row r="1008" spans="1:5" ht="14.25">
      <c r="A1008" s="62" t="s">
        <v>68</v>
      </c>
      <c r="B1008" s="33"/>
      <c r="C1008" s="33"/>
      <c r="D1008" s="11">
        <f t="shared" si="15"/>
      </c>
      <c r="E1008" s="31"/>
    </row>
    <row r="1009" spans="1:5" ht="14.25">
      <c r="A1009" s="62" t="s">
        <v>69</v>
      </c>
      <c r="B1009" s="33"/>
      <c r="C1009" s="33"/>
      <c r="D1009" s="11">
        <f t="shared" si="15"/>
      </c>
      <c r="E1009" s="31"/>
    </row>
    <row r="1010" spans="1:5" ht="14.25">
      <c r="A1010" s="62" t="s">
        <v>830</v>
      </c>
      <c r="B1010" s="33"/>
      <c r="C1010" s="33"/>
      <c r="D1010" s="11">
        <f t="shared" si="15"/>
      </c>
      <c r="E1010" s="31"/>
    </row>
    <row r="1011" spans="1:5" ht="14.25">
      <c r="A1011" s="62" t="s">
        <v>831</v>
      </c>
      <c r="B1011" s="11">
        <f>SUM(B1012:B1024)</f>
        <v>10</v>
      </c>
      <c r="C1011" s="11">
        <f>SUM(C1012:C1024)</f>
        <v>20</v>
      </c>
      <c r="D1011" s="11">
        <f t="shared" si="15"/>
        <v>200</v>
      </c>
      <c r="E1011" s="31"/>
    </row>
    <row r="1012" spans="1:5" ht="14.25">
      <c r="A1012" s="62" t="s">
        <v>67</v>
      </c>
      <c r="B1012" s="33"/>
      <c r="C1012" s="33"/>
      <c r="D1012" s="11">
        <f t="shared" si="15"/>
      </c>
      <c r="E1012" s="31"/>
    </row>
    <row r="1013" spans="1:5" ht="14.25">
      <c r="A1013" s="62" t="s">
        <v>68</v>
      </c>
      <c r="B1013" s="33"/>
      <c r="C1013" s="33"/>
      <c r="D1013" s="11">
        <f t="shared" si="15"/>
      </c>
      <c r="E1013" s="31"/>
    </row>
    <row r="1014" spans="1:5" ht="14.25">
      <c r="A1014" s="62" t="s">
        <v>69</v>
      </c>
      <c r="B1014" s="33"/>
      <c r="C1014" s="33"/>
      <c r="D1014" s="11">
        <f t="shared" si="15"/>
      </c>
      <c r="E1014" s="31"/>
    </row>
    <row r="1015" spans="1:5" ht="14.25">
      <c r="A1015" s="62" t="s">
        <v>832</v>
      </c>
      <c r="B1015" s="33"/>
      <c r="C1015" s="33"/>
      <c r="D1015" s="11">
        <f t="shared" si="15"/>
      </c>
      <c r="E1015" s="31"/>
    </row>
    <row r="1016" spans="1:5" ht="14.25">
      <c r="A1016" s="62" t="s">
        <v>833</v>
      </c>
      <c r="B1016" s="33"/>
      <c r="C1016" s="33"/>
      <c r="D1016" s="11">
        <f t="shared" si="15"/>
      </c>
      <c r="E1016" s="31"/>
    </row>
    <row r="1017" spans="1:5" ht="14.25">
      <c r="A1017" s="62" t="s">
        <v>834</v>
      </c>
      <c r="B1017" s="33"/>
      <c r="C1017" s="33"/>
      <c r="D1017" s="11">
        <f t="shared" si="15"/>
      </c>
      <c r="E1017" s="31"/>
    </row>
    <row r="1018" spans="1:5" ht="14.25">
      <c r="A1018" s="62" t="s">
        <v>835</v>
      </c>
      <c r="B1018" s="33"/>
      <c r="C1018" s="33"/>
      <c r="D1018" s="11">
        <f t="shared" si="15"/>
      </c>
      <c r="E1018" s="31"/>
    </row>
    <row r="1019" spans="1:5" ht="14.25">
      <c r="A1019" s="62" t="s">
        <v>836</v>
      </c>
      <c r="B1019" s="33"/>
      <c r="C1019" s="33"/>
      <c r="D1019" s="11">
        <f t="shared" si="15"/>
      </c>
      <c r="E1019" s="31"/>
    </row>
    <row r="1020" spans="1:5" ht="14.25">
      <c r="A1020" s="62" t="s">
        <v>837</v>
      </c>
      <c r="B1020" s="33"/>
      <c r="C1020" s="33"/>
      <c r="D1020" s="11">
        <f t="shared" si="15"/>
      </c>
      <c r="E1020" s="31"/>
    </row>
    <row r="1021" spans="1:5" ht="14.25">
      <c r="A1021" s="62" t="s">
        <v>838</v>
      </c>
      <c r="B1021" s="33"/>
      <c r="C1021" s="33"/>
      <c r="D1021" s="11">
        <f t="shared" si="15"/>
      </c>
      <c r="E1021" s="31"/>
    </row>
    <row r="1022" spans="1:5" ht="14.25">
      <c r="A1022" s="62" t="s">
        <v>783</v>
      </c>
      <c r="B1022" s="33"/>
      <c r="C1022" s="33"/>
      <c r="D1022" s="11">
        <f t="shared" si="15"/>
      </c>
      <c r="E1022" s="31"/>
    </row>
    <row r="1023" spans="1:5" ht="14.25">
      <c r="A1023" s="62" t="s">
        <v>839</v>
      </c>
      <c r="B1023" s="33"/>
      <c r="C1023" s="33"/>
      <c r="D1023" s="11">
        <f t="shared" si="15"/>
      </c>
      <c r="E1023" s="31"/>
    </row>
    <row r="1024" spans="1:5" ht="14.25">
      <c r="A1024" s="62" t="s">
        <v>840</v>
      </c>
      <c r="B1024" s="33">
        <v>10</v>
      </c>
      <c r="C1024" s="33">
        <v>20</v>
      </c>
      <c r="D1024" s="11">
        <f t="shared" si="15"/>
        <v>200</v>
      </c>
      <c r="E1024" s="31"/>
    </row>
    <row r="1025" spans="1:5" ht="14.25">
      <c r="A1025" s="62" t="s">
        <v>841</v>
      </c>
      <c r="B1025" s="11">
        <f>SUM(B1026:B1031)</f>
        <v>0</v>
      </c>
      <c r="C1025" s="11">
        <f>SUM(C1026:C1031)</f>
        <v>0</v>
      </c>
      <c r="D1025" s="11">
        <f t="shared" si="15"/>
      </c>
      <c r="E1025" s="31"/>
    </row>
    <row r="1026" spans="1:5" ht="14.25">
      <c r="A1026" s="62" t="s">
        <v>67</v>
      </c>
      <c r="B1026" s="33"/>
      <c r="C1026" s="33"/>
      <c r="D1026" s="11">
        <f t="shared" si="15"/>
      </c>
      <c r="E1026" s="31"/>
    </row>
    <row r="1027" spans="1:5" ht="14.25">
      <c r="A1027" s="62" t="s">
        <v>68</v>
      </c>
      <c r="B1027" s="33"/>
      <c r="C1027" s="33"/>
      <c r="D1027" s="11">
        <f t="shared" si="15"/>
      </c>
      <c r="E1027" s="31"/>
    </row>
    <row r="1028" spans="1:5" ht="14.25">
      <c r="A1028" s="62" t="s">
        <v>69</v>
      </c>
      <c r="B1028" s="33"/>
      <c r="C1028" s="33"/>
      <c r="D1028" s="11">
        <f t="shared" si="15"/>
      </c>
      <c r="E1028" s="31"/>
    </row>
    <row r="1029" spans="1:5" ht="14.25">
      <c r="A1029" s="62" t="s">
        <v>842</v>
      </c>
      <c r="B1029" s="33"/>
      <c r="C1029" s="33"/>
      <c r="D1029" s="11">
        <f aca="true" t="shared" si="16" ref="D1029:D1092">IF(B1029=0,"",ROUND(C1029/B1029*100,1))</f>
      </c>
      <c r="E1029" s="31"/>
    </row>
    <row r="1030" spans="1:5" ht="14.25">
      <c r="A1030" s="62" t="s">
        <v>843</v>
      </c>
      <c r="B1030" s="33"/>
      <c r="C1030" s="33"/>
      <c r="D1030" s="11">
        <f t="shared" si="16"/>
      </c>
      <c r="E1030" s="31"/>
    </row>
    <row r="1031" spans="1:5" ht="14.25">
      <c r="A1031" s="62" t="s">
        <v>844</v>
      </c>
      <c r="B1031" s="33"/>
      <c r="C1031" s="33"/>
      <c r="D1031" s="11">
        <f t="shared" si="16"/>
      </c>
      <c r="E1031" s="31"/>
    </row>
    <row r="1032" spans="1:5" ht="14.25">
      <c r="A1032" s="62" t="s">
        <v>845</v>
      </c>
      <c r="B1032" s="11">
        <f>SUM(B1033:B1038)</f>
        <v>0</v>
      </c>
      <c r="C1032" s="11">
        <f>SUM(C1033:C1038)</f>
        <v>0</v>
      </c>
      <c r="D1032" s="11">
        <f t="shared" si="16"/>
      </c>
      <c r="E1032" s="31"/>
    </row>
    <row r="1033" spans="1:5" ht="14.25">
      <c r="A1033" s="62" t="s">
        <v>67</v>
      </c>
      <c r="B1033" s="33"/>
      <c r="C1033" s="33"/>
      <c r="D1033" s="11">
        <f t="shared" si="16"/>
      </c>
      <c r="E1033" s="31"/>
    </row>
    <row r="1034" spans="1:5" ht="14.25">
      <c r="A1034" s="62" t="s">
        <v>68</v>
      </c>
      <c r="B1034" s="33"/>
      <c r="C1034" s="33"/>
      <c r="D1034" s="11">
        <f t="shared" si="16"/>
      </c>
      <c r="E1034" s="31"/>
    </row>
    <row r="1035" spans="1:5" ht="14.25">
      <c r="A1035" s="62" t="s">
        <v>69</v>
      </c>
      <c r="B1035" s="33"/>
      <c r="C1035" s="33"/>
      <c r="D1035" s="11">
        <f t="shared" si="16"/>
      </c>
      <c r="E1035" s="31"/>
    </row>
    <row r="1036" spans="1:5" ht="14.25">
      <c r="A1036" s="62" t="s">
        <v>846</v>
      </c>
      <c r="B1036" s="33"/>
      <c r="C1036" s="33"/>
      <c r="D1036" s="11">
        <f t="shared" si="16"/>
      </c>
      <c r="E1036" s="31"/>
    </row>
    <row r="1037" spans="1:5" ht="14.25">
      <c r="A1037" s="62" t="s">
        <v>847</v>
      </c>
      <c r="B1037" s="33"/>
      <c r="C1037" s="33"/>
      <c r="D1037" s="11">
        <f t="shared" si="16"/>
      </c>
      <c r="E1037" s="31"/>
    </row>
    <row r="1038" spans="1:5" ht="14.25">
      <c r="A1038" s="62" t="s">
        <v>848</v>
      </c>
      <c r="B1038" s="33"/>
      <c r="C1038" s="33"/>
      <c r="D1038" s="11">
        <f t="shared" si="16"/>
      </c>
      <c r="E1038" s="31"/>
    </row>
    <row r="1039" spans="1:5" ht="14.25">
      <c r="A1039" s="62" t="s">
        <v>849</v>
      </c>
      <c r="B1039" s="11">
        <f>SUM(B1040:B1044)</f>
        <v>0</v>
      </c>
      <c r="C1039" s="11">
        <f>SUM(C1040:C1044)</f>
        <v>0</v>
      </c>
      <c r="D1039" s="11">
        <f t="shared" si="16"/>
      </c>
      <c r="E1039" s="31"/>
    </row>
    <row r="1040" spans="1:5" ht="14.25">
      <c r="A1040" s="62" t="s">
        <v>850</v>
      </c>
      <c r="B1040" s="33"/>
      <c r="C1040" s="33"/>
      <c r="D1040" s="11">
        <f t="shared" si="16"/>
      </c>
      <c r="E1040" s="31"/>
    </row>
    <row r="1041" spans="1:5" ht="14.25">
      <c r="A1041" s="62" t="s">
        <v>851</v>
      </c>
      <c r="B1041" s="33"/>
      <c r="C1041" s="33"/>
      <c r="D1041" s="11">
        <f t="shared" si="16"/>
      </c>
      <c r="E1041" s="31"/>
    </row>
    <row r="1042" spans="1:5" ht="14.25">
      <c r="A1042" s="62" t="s">
        <v>852</v>
      </c>
      <c r="B1042" s="33"/>
      <c r="C1042" s="33"/>
      <c r="D1042" s="11">
        <f t="shared" si="16"/>
      </c>
      <c r="E1042" s="31"/>
    </row>
    <row r="1043" spans="1:5" ht="14.25">
      <c r="A1043" s="62" t="s">
        <v>853</v>
      </c>
      <c r="B1043" s="33"/>
      <c r="C1043" s="33"/>
      <c r="D1043" s="11">
        <f t="shared" si="16"/>
      </c>
      <c r="E1043" s="31"/>
    </row>
    <row r="1044" spans="1:5" ht="14.25">
      <c r="A1044" s="62" t="s">
        <v>854</v>
      </c>
      <c r="B1044" s="33"/>
      <c r="C1044" s="33"/>
      <c r="D1044" s="11">
        <f t="shared" si="16"/>
      </c>
      <c r="E1044" s="31"/>
    </row>
    <row r="1045" spans="1:5" ht="14.25">
      <c r="A1045" s="62" t="s">
        <v>855</v>
      </c>
      <c r="B1045" s="17">
        <f>SUM(B1046,B1056,B1062)</f>
        <v>0</v>
      </c>
      <c r="C1045" s="17">
        <f>SUM(C1046,C1056,C1062)</f>
        <v>0</v>
      </c>
      <c r="D1045" s="11">
        <f t="shared" si="16"/>
      </c>
      <c r="E1045" s="31"/>
    </row>
    <row r="1046" spans="1:5" ht="14.25">
      <c r="A1046" s="62" t="s">
        <v>856</v>
      </c>
      <c r="B1046" s="11">
        <f>SUM(B1047:B1055)</f>
        <v>0</v>
      </c>
      <c r="C1046" s="11">
        <f>SUM(C1047:C1055)</f>
        <v>0</v>
      </c>
      <c r="D1046" s="11">
        <f t="shared" si="16"/>
      </c>
      <c r="E1046" s="31"/>
    </row>
    <row r="1047" spans="1:5" ht="14.25">
      <c r="A1047" s="62" t="s">
        <v>67</v>
      </c>
      <c r="B1047" s="33"/>
      <c r="C1047" s="33"/>
      <c r="D1047" s="11">
        <f t="shared" si="16"/>
      </c>
      <c r="E1047" s="31"/>
    </row>
    <row r="1048" spans="1:5" ht="14.25">
      <c r="A1048" s="62" t="s">
        <v>68</v>
      </c>
      <c r="B1048" s="33"/>
      <c r="C1048" s="33"/>
      <c r="D1048" s="11">
        <f t="shared" si="16"/>
      </c>
      <c r="E1048" s="31"/>
    </row>
    <row r="1049" spans="1:5" ht="14.25">
      <c r="A1049" s="62" t="s">
        <v>69</v>
      </c>
      <c r="B1049" s="33"/>
      <c r="C1049" s="33"/>
      <c r="D1049" s="11">
        <f t="shared" si="16"/>
      </c>
      <c r="E1049" s="31"/>
    </row>
    <row r="1050" spans="1:5" ht="14.25">
      <c r="A1050" s="62" t="s">
        <v>857</v>
      </c>
      <c r="B1050" s="33"/>
      <c r="C1050" s="33"/>
      <c r="D1050" s="11">
        <f t="shared" si="16"/>
      </c>
      <c r="E1050" s="31"/>
    </row>
    <row r="1051" spans="1:5" ht="14.25">
      <c r="A1051" s="62" t="s">
        <v>858</v>
      </c>
      <c r="B1051" s="33"/>
      <c r="C1051" s="33"/>
      <c r="D1051" s="11">
        <f t="shared" si="16"/>
      </c>
      <c r="E1051" s="31"/>
    </row>
    <row r="1052" spans="1:5" ht="14.25">
      <c r="A1052" s="62" t="s">
        <v>859</v>
      </c>
      <c r="B1052" s="33"/>
      <c r="C1052" s="33"/>
      <c r="D1052" s="11">
        <f t="shared" si="16"/>
      </c>
      <c r="E1052" s="31"/>
    </row>
    <row r="1053" spans="1:5" ht="14.25">
      <c r="A1053" s="62" t="s">
        <v>860</v>
      </c>
      <c r="B1053" s="33"/>
      <c r="C1053" s="33"/>
      <c r="D1053" s="11">
        <f t="shared" si="16"/>
      </c>
      <c r="E1053" s="31"/>
    </row>
    <row r="1054" spans="1:5" ht="14.25">
      <c r="A1054" s="62" t="s">
        <v>76</v>
      </c>
      <c r="B1054" s="33"/>
      <c r="C1054" s="33"/>
      <c r="D1054" s="11">
        <f t="shared" si="16"/>
      </c>
      <c r="E1054" s="31"/>
    </row>
    <row r="1055" spans="1:5" ht="14.25">
      <c r="A1055" s="62" t="s">
        <v>861</v>
      </c>
      <c r="B1055" s="33"/>
      <c r="C1055" s="33"/>
      <c r="D1055" s="11">
        <f t="shared" si="16"/>
      </c>
      <c r="E1055" s="31"/>
    </row>
    <row r="1056" spans="1:5" ht="14.25">
      <c r="A1056" s="62" t="s">
        <v>862</v>
      </c>
      <c r="B1056" s="11">
        <f>SUM(B1057:B1061)</f>
        <v>0</v>
      </c>
      <c r="C1056" s="11">
        <f>SUM(C1057:C1061)</f>
        <v>0</v>
      </c>
      <c r="D1056" s="11">
        <f t="shared" si="16"/>
      </c>
      <c r="E1056" s="31"/>
    </row>
    <row r="1057" spans="1:5" ht="14.25">
      <c r="A1057" s="62" t="s">
        <v>67</v>
      </c>
      <c r="B1057" s="33"/>
      <c r="C1057" s="33"/>
      <c r="D1057" s="11">
        <f t="shared" si="16"/>
      </c>
      <c r="E1057" s="31"/>
    </row>
    <row r="1058" spans="1:5" ht="14.25">
      <c r="A1058" s="62" t="s">
        <v>68</v>
      </c>
      <c r="B1058" s="33"/>
      <c r="C1058" s="33"/>
      <c r="D1058" s="11">
        <f t="shared" si="16"/>
      </c>
      <c r="E1058" s="31"/>
    </row>
    <row r="1059" spans="1:5" ht="14.25">
      <c r="A1059" s="62" t="s">
        <v>69</v>
      </c>
      <c r="B1059" s="33"/>
      <c r="C1059" s="33"/>
      <c r="D1059" s="11">
        <f t="shared" si="16"/>
      </c>
      <c r="E1059" s="31"/>
    </row>
    <row r="1060" spans="1:5" ht="14.25">
      <c r="A1060" s="62" t="s">
        <v>863</v>
      </c>
      <c r="B1060" s="33"/>
      <c r="C1060" s="33"/>
      <c r="D1060" s="11">
        <f t="shared" si="16"/>
      </c>
      <c r="E1060" s="31"/>
    </row>
    <row r="1061" spans="1:5" ht="14.25">
      <c r="A1061" s="62" t="s">
        <v>864</v>
      </c>
      <c r="B1061" s="33"/>
      <c r="C1061" s="33"/>
      <c r="D1061" s="11">
        <f t="shared" si="16"/>
      </c>
      <c r="E1061" s="31"/>
    </row>
    <row r="1062" spans="1:5" ht="14.25">
      <c r="A1062" s="63" t="s">
        <v>865</v>
      </c>
      <c r="B1062" s="11">
        <f>SUM(B1063:B1064)</f>
        <v>0</v>
      </c>
      <c r="C1062" s="11">
        <f>SUM(C1063:C1064)</f>
        <v>0</v>
      </c>
      <c r="D1062" s="11">
        <f t="shared" si="16"/>
      </c>
      <c r="E1062" s="31"/>
    </row>
    <row r="1063" spans="1:5" ht="14.25">
      <c r="A1063" s="63" t="s">
        <v>866</v>
      </c>
      <c r="B1063" s="33"/>
      <c r="C1063" s="33"/>
      <c r="D1063" s="11">
        <f t="shared" si="16"/>
      </c>
      <c r="E1063" s="31"/>
    </row>
    <row r="1064" spans="1:5" ht="14.25">
      <c r="A1064" s="63" t="s">
        <v>867</v>
      </c>
      <c r="B1064" s="113"/>
      <c r="C1064" s="113"/>
      <c r="D1064" s="11">
        <f t="shared" si="16"/>
      </c>
      <c r="E1064" s="31"/>
    </row>
    <row r="1065" spans="1:5" ht="14.25">
      <c r="A1065" s="62" t="s">
        <v>868</v>
      </c>
      <c r="B1065" s="17">
        <f>SUM(B1066,B1073,B1079)</f>
        <v>0</v>
      </c>
      <c r="C1065" s="17">
        <f>SUM(C1066,C1073,C1079)</f>
        <v>0</v>
      </c>
      <c r="D1065" s="11">
        <f t="shared" si="16"/>
      </c>
      <c r="E1065" s="31"/>
    </row>
    <row r="1066" spans="1:5" ht="14.25">
      <c r="A1066" s="62" t="s">
        <v>869</v>
      </c>
      <c r="B1066" s="11">
        <f>SUM(B1067:B1072)</f>
        <v>0</v>
      </c>
      <c r="C1066" s="11">
        <f>SUM(C1067:C1072)</f>
        <v>0</v>
      </c>
      <c r="D1066" s="11">
        <f t="shared" si="16"/>
      </c>
      <c r="E1066" s="31"/>
    </row>
    <row r="1067" spans="1:5" ht="14.25">
      <c r="A1067" s="62" t="s">
        <v>67</v>
      </c>
      <c r="B1067" s="33"/>
      <c r="C1067" s="33"/>
      <c r="D1067" s="11">
        <f t="shared" si="16"/>
      </c>
      <c r="E1067" s="31"/>
    </row>
    <row r="1068" spans="1:5" ht="14.25">
      <c r="A1068" s="62" t="s">
        <v>68</v>
      </c>
      <c r="B1068" s="33"/>
      <c r="C1068" s="33"/>
      <c r="D1068" s="11">
        <f t="shared" si="16"/>
      </c>
      <c r="E1068" s="31"/>
    </row>
    <row r="1069" spans="1:5" ht="14.25">
      <c r="A1069" s="62" t="s">
        <v>69</v>
      </c>
      <c r="B1069" s="33"/>
      <c r="C1069" s="33"/>
      <c r="D1069" s="11">
        <f t="shared" si="16"/>
      </c>
      <c r="E1069" s="31"/>
    </row>
    <row r="1070" spans="1:5" ht="14.25">
      <c r="A1070" s="62" t="s">
        <v>870</v>
      </c>
      <c r="B1070" s="33"/>
      <c r="C1070" s="33"/>
      <c r="D1070" s="11">
        <f t="shared" si="16"/>
      </c>
      <c r="E1070" s="31"/>
    </row>
    <row r="1071" spans="1:5" ht="14.25">
      <c r="A1071" s="62" t="s">
        <v>76</v>
      </c>
      <c r="B1071" s="33"/>
      <c r="C1071" s="33"/>
      <c r="D1071" s="11">
        <f t="shared" si="16"/>
      </c>
      <c r="E1071" s="31"/>
    </row>
    <row r="1072" spans="1:5" ht="14.25">
      <c r="A1072" s="62" t="s">
        <v>871</v>
      </c>
      <c r="B1072" s="33"/>
      <c r="C1072" s="33"/>
      <c r="D1072" s="11">
        <f t="shared" si="16"/>
      </c>
      <c r="E1072" s="31"/>
    </row>
    <row r="1073" spans="1:5" ht="14.25">
      <c r="A1073" s="62" t="s">
        <v>872</v>
      </c>
      <c r="B1073" s="11">
        <f>SUM(B1074:B1078)</f>
        <v>0</v>
      </c>
      <c r="C1073" s="11">
        <f>SUM(C1074:C1078)</f>
        <v>0</v>
      </c>
      <c r="D1073" s="11">
        <f t="shared" si="16"/>
      </c>
      <c r="E1073" s="31"/>
    </row>
    <row r="1074" spans="1:5" ht="14.25">
      <c r="A1074" s="62" t="s">
        <v>873</v>
      </c>
      <c r="B1074" s="33"/>
      <c r="C1074" s="33"/>
      <c r="D1074" s="11">
        <f t="shared" si="16"/>
      </c>
      <c r="E1074" s="31"/>
    </row>
    <row r="1075" spans="1:5" ht="14.25">
      <c r="A1075" s="114" t="s">
        <v>874</v>
      </c>
      <c r="B1075" s="33"/>
      <c r="C1075" s="33"/>
      <c r="D1075" s="11">
        <f t="shared" si="16"/>
      </c>
      <c r="E1075" s="31"/>
    </row>
    <row r="1076" spans="1:5" ht="14.25">
      <c r="A1076" s="62" t="s">
        <v>875</v>
      </c>
      <c r="B1076" s="33"/>
      <c r="C1076" s="33"/>
      <c r="D1076" s="11">
        <f t="shared" si="16"/>
      </c>
      <c r="E1076" s="31"/>
    </row>
    <row r="1077" spans="1:5" ht="14.25">
      <c r="A1077" s="62" t="s">
        <v>876</v>
      </c>
      <c r="B1077" s="33"/>
      <c r="C1077" s="33"/>
      <c r="D1077" s="11">
        <f t="shared" si="16"/>
      </c>
      <c r="E1077" s="31"/>
    </row>
    <row r="1078" spans="1:5" ht="14.25">
      <c r="A1078" s="62" t="s">
        <v>877</v>
      </c>
      <c r="B1078" s="33"/>
      <c r="C1078" s="33"/>
      <c r="D1078" s="11">
        <f t="shared" si="16"/>
      </c>
      <c r="E1078" s="31"/>
    </row>
    <row r="1079" spans="1:5" ht="14.25">
      <c r="A1079" s="62" t="s">
        <v>878</v>
      </c>
      <c r="B1079" s="33"/>
      <c r="C1079" s="33"/>
      <c r="D1079" s="11">
        <f t="shared" si="16"/>
      </c>
      <c r="E1079" s="31"/>
    </row>
    <row r="1080" spans="1:5" ht="14.25">
      <c r="A1080" s="62" t="s">
        <v>879</v>
      </c>
      <c r="B1080" s="17">
        <f>SUM(B1081:B1089)</f>
        <v>0</v>
      </c>
      <c r="C1080" s="17">
        <f>SUM(C1081:C1089)</f>
        <v>0</v>
      </c>
      <c r="D1080" s="11">
        <f t="shared" si="16"/>
      </c>
      <c r="E1080" s="31"/>
    </row>
    <row r="1081" spans="1:5" ht="14.25">
      <c r="A1081" s="62" t="s">
        <v>880</v>
      </c>
      <c r="B1081" s="33"/>
      <c r="C1081" s="33"/>
      <c r="D1081" s="11">
        <f t="shared" si="16"/>
      </c>
      <c r="E1081" s="31"/>
    </row>
    <row r="1082" spans="1:5" ht="14.25">
      <c r="A1082" s="62" t="s">
        <v>881</v>
      </c>
      <c r="B1082" s="33"/>
      <c r="C1082" s="33"/>
      <c r="D1082" s="11">
        <f t="shared" si="16"/>
      </c>
      <c r="E1082" s="31"/>
    </row>
    <row r="1083" spans="1:5" ht="14.25">
      <c r="A1083" s="62" t="s">
        <v>882</v>
      </c>
      <c r="B1083" s="33"/>
      <c r="C1083" s="33"/>
      <c r="D1083" s="11">
        <f t="shared" si="16"/>
      </c>
      <c r="E1083" s="31"/>
    </row>
    <row r="1084" spans="1:5" ht="14.25">
      <c r="A1084" s="62" t="s">
        <v>883</v>
      </c>
      <c r="B1084" s="33"/>
      <c r="C1084" s="33"/>
      <c r="D1084" s="11">
        <f t="shared" si="16"/>
      </c>
      <c r="E1084" s="31"/>
    </row>
    <row r="1085" spans="1:5" ht="14.25">
      <c r="A1085" s="62" t="s">
        <v>884</v>
      </c>
      <c r="B1085" s="33"/>
      <c r="C1085" s="33"/>
      <c r="D1085" s="11">
        <f t="shared" si="16"/>
      </c>
      <c r="E1085" s="31"/>
    </row>
    <row r="1086" spans="1:5" ht="14.25">
      <c r="A1086" s="62" t="s">
        <v>885</v>
      </c>
      <c r="B1086" s="33"/>
      <c r="C1086" s="33"/>
      <c r="D1086" s="11">
        <f t="shared" si="16"/>
      </c>
      <c r="E1086" s="31"/>
    </row>
    <row r="1087" spans="1:5" ht="14.25">
      <c r="A1087" s="62" t="s">
        <v>886</v>
      </c>
      <c r="B1087" s="33"/>
      <c r="C1087" s="33"/>
      <c r="D1087" s="11">
        <f t="shared" si="16"/>
      </c>
      <c r="E1087" s="31"/>
    </row>
    <row r="1088" spans="1:5" ht="14.25">
      <c r="A1088" s="62" t="s">
        <v>887</v>
      </c>
      <c r="B1088" s="33"/>
      <c r="C1088" s="33"/>
      <c r="D1088" s="11">
        <f t="shared" si="16"/>
      </c>
      <c r="E1088" s="31"/>
    </row>
    <row r="1089" spans="1:5" ht="14.25">
      <c r="A1089" s="62" t="s">
        <v>888</v>
      </c>
      <c r="B1089" s="33"/>
      <c r="C1089" s="33"/>
      <c r="D1089" s="11">
        <f t="shared" si="16"/>
      </c>
      <c r="E1089" s="31"/>
    </row>
    <row r="1090" spans="1:5" ht="14.25">
      <c r="A1090" s="62" t="s">
        <v>889</v>
      </c>
      <c r="B1090" s="17">
        <f>SUM(B1091,B1118,B1133)</f>
        <v>0</v>
      </c>
      <c r="C1090" s="17">
        <f>SUM(C1091,C1118,C1133)</f>
        <v>0</v>
      </c>
      <c r="D1090" s="11">
        <f t="shared" si="16"/>
      </c>
      <c r="E1090" s="31"/>
    </row>
    <row r="1091" spans="1:5" ht="14.25">
      <c r="A1091" s="62" t="s">
        <v>890</v>
      </c>
      <c r="B1091" s="11">
        <f>SUM(B1092:B1117)</f>
        <v>0</v>
      </c>
      <c r="C1091" s="11">
        <f>SUM(C1092:C1117)</f>
        <v>0</v>
      </c>
      <c r="D1091" s="11">
        <f t="shared" si="16"/>
      </c>
      <c r="E1091" s="31"/>
    </row>
    <row r="1092" spans="1:5" ht="14.25">
      <c r="A1092" s="62" t="s">
        <v>67</v>
      </c>
      <c r="B1092" s="33"/>
      <c r="C1092" s="33"/>
      <c r="D1092" s="11">
        <f t="shared" si="16"/>
      </c>
      <c r="E1092" s="31"/>
    </row>
    <row r="1093" spans="1:5" ht="14.25">
      <c r="A1093" s="62" t="s">
        <v>68</v>
      </c>
      <c r="B1093" s="33"/>
      <c r="C1093" s="33"/>
      <c r="D1093" s="11">
        <f aca="true" t="shared" si="17" ref="D1093:D1156">IF(B1093=0,"",ROUND(C1093/B1093*100,1))</f>
      </c>
      <c r="E1093" s="31"/>
    </row>
    <row r="1094" spans="1:5" ht="14.25">
      <c r="A1094" s="62" t="s">
        <v>69</v>
      </c>
      <c r="B1094" s="33"/>
      <c r="C1094" s="33"/>
      <c r="D1094" s="11">
        <f t="shared" si="17"/>
      </c>
      <c r="E1094" s="31"/>
    </row>
    <row r="1095" spans="1:5" ht="14.25">
      <c r="A1095" s="62" t="s">
        <v>891</v>
      </c>
      <c r="B1095" s="33"/>
      <c r="C1095" s="33"/>
      <c r="D1095" s="11">
        <f t="shared" si="17"/>
      </c>
      <c r="E1095" s="31"/>
    </row>
    <row r="1096" spans="1:5" ht="14.25">
      <c r="A1096" s="62" t="s">
        <v>892</v>
      </c>
      <c r="B1096" s="33"/>
      <c r="C1096" s="33"/>
      <c r="D1096" s="11">
        <f t="shared" si="17"/>
      </c>
      <c r="E1096" s="31"/>
    </row>
    <row r="1097" spans="1:5" ht="14.25">
      <c r="A1097" s="62" t="s">
        <v>893</v>
      </c>
      <c r="B1097" s="33"/>
      <c r="C1097" s="33"/>
      <c r="D1097" s="11">
        <f t="shared" si="17"/>
      </c>
      <c r="E1097" s="31"/>
    </row>
    <row r="1098" spans="1:5" ht="14.25">
      <c r="A1098" s="62" t="s">
        <v>894</v>
      </c>
      <c r="B1098" s="33"/>
      <c r="C1098" s="33"/>
      <c r="D1098" s="11">
        <f t="shared" si="17"/>
      </c>
      <c r="E1098" s="31"/>
    </row>
    <row r="1099" spans="1:5" ht="14.25">
      <c r="A1099" s="62" t="s">
        <v>895</v>
      </c>
      <c r="B1099" s="33"/>
      <c r="C1099" s="33"/>
      <c r="D1099" s="11">
        <f t="shared" si="17"/>
      </c>
      <c r="E1099" s="31"/>
    </row>
    <row r="1100" spans="1:5" ht="14.25">
      <c r="A1100" s="62" t="s">
        <v>896</v>
      </c>
      <c r="B1100" s="33"/>
      <c r="C1100" s="33"/>
      <c r="D1100" s="11">
        <f t="shared" si="17"/>
      </c>
      <c r="E1100" s="31"/>
    </row>
    <row r="1101" spans="1:5" ht="14.25">
      <c r="A1101" s="62" t="s">
        <v>897</v>
      </c>
      <c r="B1101" s="33"/>
      <c r="C1101" s="33"/>
      <c r="D1101" s="11">
        <f t="shared" si="17"/>
      </c>
      <c r="E1101" s="31"/>
    </row>
    <row r="1102" spans="1:5" ht="14.25">
      <c r="A1102" s="62" t="s">
        <v>898</v>
      </c>
      <c r="B1102" s="33"/>
      <c r="C1102" s="33"/>
      <c r="D1102" s="11">
        <f t="shared" si="17"/>
      </c>
      <c r="E1102" s="31"/>
    </row>
    <row r="1103" spans="1:5" ht="14.25">
      <c r="A1103" s="62" t="s">
        <v>899</v>
      </c>
      <c r="B1103" s="33"/>
      <c r="C1103" s="33"/>
      <c r="D1103" s="11">
        <f t="shared" si="17"/>
      </c>
      <c r="E1103" s="31"/>
    </row>
    <row r="1104" spans="1:5" ht="14.25">
      <c r="A1104" s="62" t="s">
        <v>900</v>
      </c>
      <c r="B1104" s="33"/>
      <c r="C1104" s="33"/>
      <c r="D1104" s="11">
        <f t="shared" si="17"/>
      </c>
      <c r="E1104" s="31"/>
    </row>
    <row r="1105" spans="1:5" ht="14.25">
      <c r="A1105" s="62" t="s">
        <v>901</v>
      </c>
      <c r="B1105" s="33"/>
      <c r="C1105" s="33"/>
      <c r="D1105" s="11">
        <f t="shared" si="17"/>
      </c>
      <c r="E1105" s="31"/>
    </row>
    <row r="1106" spans="1:5" ht="14.25">
      <c r="A1106" s="62" t="s">
        <v>902</v>
      </c>
      <c r="B1106" s="33"/>
      <c r="C1106" s="33"/>
      <c r="D1106" s="11">
        <f t="shared" si="17"/>
      </c>
      <c r="E1106" s="31"/>
    </row>
    <row r="1107" spans="1:5" ht="14.25">
      <c r="A1107" s="62" t="s">
        <v>903</v>
      </c>
      <c r="B1107" s="33"/>
      <c r="C1107" s="33"/>
      <c r="D1107" s="11">
        <f t="shared" si="17"/>
      </c>
      <c r="E1107" s="31"/>
    </row>
    <row r="1108" spans="1:5" ht="14.25">
      <c r="A1108" s="62" t="s">
        <v>904</v>
      </c>
      <c r="B1108" s="33"/>
      <c r="C1108" s="33"/>
      <c r="D1108" s="11">
        <f t="shared" si="17"/>
      </c>
      <c r="E1108" s="31"/>
    </row>
    <row r="1109" spans="1:5" ht="14.25">
      <c r="A1109" s="62" t="s">
        <v>905</v>
      </c>
      <c r="B1109" s="33"/>
      <c r="C1109" s="33"/>
      <c r="D1109" s="11">
        <f t="shared" si="17"/>
      </c>
      <c r="E1109" s="31"/>
    </row>
    <row r="1110" spans="1:5" ht="14.25">
      <c r="A1110" s="62" t="s">
        <v>906</v>
      </c>
      <c r="B1110" s="33"/>
      <c r="C1110" s="33"/>
      <c r="D1110" s="11">
        <f t="shared" si="17"/>
      </c>
      <c r="E1110" s="31"/>
    </row>
    <row r="1111" spans="1:5" ht="14.25">
      <c r="A1111" s="62" t="s">
        <v>907</v>
      </c>
      <c r="B1111" s="33"/>
      <c r="C1111" s="33"/>
      <c r="D1111" s="11">
        <f t="shared" si="17"/>
      </c>
      <c r="E1111" s="31"/>
    </row>
    <row r="1112" spans="1:5" ht="14.25">
      <c r="A1112" s="62" t="s">
        <v>908</v>
      </c>
      <c r="B1112" s="33"/>
      <c r="C1112" s="33"/>
      <c r="D1112" s="11">
        <f t="shared" si="17"/>
      </c>
      <c r="E1112" s="31"/>
    </row>
    <row r="1113" spans="1:5" ht="14.25">
      <c r="A1113" s="62" t="s">
        <v>909</v>
      </c>
      <c r="B1113" s="33"/>
      <c r="C1113" s="33"/>
      <c r="D1113" s="11">
        <f t="shared" si="17"/>
      </c>
      <c r="E1113" s="31"/>
    </row>
    <row r="1114" spans="1:5" ht="14.25">
      <c r="A1114" s="62" t="s">
        <v>910</v>
      </c>
      <c r="B1114" s="33"/>
      <c r="C1114" s="33"/>
      <c r="D1114" s="11">
        <f t="shared" si="17"/>
      </c>
      <c r="E1114" s="31"/>
    </row>
    <row r="1115" spans="1:5" ht="14.25">
      <c r="A1115" s="62" t="s">
        <v>911</v>
      </c>
      <c r="B1115" s="33"/>
      <c r="C1115" s="33"/>
      <c r="D1115" s="11">
        <f t="shared" si="17"/>
      </c>
      <c r="E1115" s="31"/>
    </row>
    <row r="1116" spans="1:5" ht="14.25">
      <c r="A1116" s="62" t="s">
        <v>76</v>
      </c>
      <c r="B1116" s="33"/>
      <c r="C1116" s="33"/>
      <c r="D1116" s="11">
        <f t="shared" si="17"/>
      </c>
      <c r="E1116" s="31"/>
    </row>
    <row r="1117" spans="1:5" ht="14.25">
      <c r="A1117" s="62" t="s">
        <v>912</v>
      </c>
      <c r="B1117" s="33"/>
      <c r="C1117" s="33"/>
      <c r="D1117" s="11">
        <f t="shared" si="17"/>
      </c>
      <c r="E1117" s="31"/>
    </row>
    <row r="1118" spans="1:5" ht="14.25">
      <c r="A1118" s="62" t="s">
        <v>913</v>
      </c>
      <c r="B1118" s="11">
        <f>SUM(B1119:B1132)</f>
        <v>0</v>
      </c>
      <c r="C1118" s="11">
        <f>SUM(C1119:C1132)</f>
        <v>0</v>
      </c>
      <c r="D1118" s="11">
        <f t="shared" si="17"/>
      </c>
      <c r="E1118" s="31"/>
    </row>
    <row r="1119" spans="1:5" ht="14.25">
      <c r="A1119" s="62" t="s">
        <v>67</v>
      </c>
      <c r="B1119" s="33"/>
      <c r="C1119" s="33"/>
      <c r="D1119" s="11">
        <f t="shared" si="17"/>
      </c>
      <c r="E1119" s="31"/>
    </row>
    <row r="1120" spans="1:5" ht="14.25">
      <c r="A1120" s="62" t="s">
        <v>68</v>
      </c>
      <c r="B1120" s="33"/>
      <c r="C1120" s="33"/>
      <c r="D1120" s="11">
        <f t="shared" si="17"/>
      </c>
      <c r="E1120" s="31"/>
    </row>
    <row r="1121" spans="1:5" ht="14.25">
      <c r="A1121" s="62" t="s">
        <v>69</v>
      </c>
      <c r="B1121" s="33"/>
      <c r="C1121" s="33"/>
      <c r="D1121" s="11">
        <f t="shared" si="17"/>
      </c>
      <c r="E1121" s="31"/>
    </row>
    <row r="1122" spans="1:5" ht="14.25">
      <c r="A1122" s="62" t="s">
        <v>914</v>
      </c>
      <c r="B1122" s="33"/>
      <c r="C1122" s="33"/>
      <c r="D1122" s="11">
        <f t="shared" si="17"/>
      </c>
      <c r="E1122" s="31"/>
    </row>
    <row r="1123" spans="1:5" ht="14.25">
      <c r="A1123" s="62" t="s">
        <v>915</v>
      </c>
      <c r="B1123" s="33"/>
      <c r="C1123" s="33"/>
      <c r="D1123" s="11">
        <f t="shared" si="17"/>
      </c>
      <c r="E1123" s="31"/>
    </row>
    <row r="1124" spans="1:5" ht="14.25">
      <c r="A1124" s="62" t="s">
        <v>916</v>
      </c>
      <c r="B1124" s="33"/>
      <c r="C1124" s="33"/>
      <c r="D1124" s="11">
        <f t="shared" si="17"/>
      </c>
      <c r="E1124" s="31"/>
    </row>
    <row r="1125" spans="1:5" ht="14.25">
      <c r="A1125" s="62" t="s">
        <v>917</v>
      </c>
      <c r="B1125" s="33"/>
      <c r="C1125" s="33"/>
      <c r="D1125" s="11">
        <f t="shared" si="17"/>
      </c>
      <c r="E1125" s="31"/>
    </row>
    <row r="1126" spans="1:5" ht="14.25">
      <c r="A1126" s="62" t="s">
        <v>918</v>
      </c>
      <c r="B1126" s="33"/>
      <c r="C1126" s="33"/>
      <c r="D1126" s="11">
        <f t="shared" si="17"/>
      </c>
      <c r="E1126" s="31"/>
    </row>
    <row r="1127" spans="1:5" ht="14.25">
      <c r="A1127" s="62" t="s">
        <v>919</v>
      </c>
      <c r="B1127" s="33"/>
      <c r="C1127" s="33"/>
      <c r="D1127" s="11">
        <f t="shared" si="17"/>
      </c>
      <c r="E1127" s="31"/>
    </row>
    <row r="1128" spans="1:5" ht="14.25">
      <c r="A1128" s="62" t="s">
        <v>920</v>
      </c>
      <c r="B1128" s="33"/>
      <c r="C1128" s="33"/>
      <c r="D1128" s="11">
        <f t="shared" si="17"/>
      </c>
      <c r="E1128" s="31"/>
    </row>
    <row r="1129" spans="1:5" ht="14.25">
      <c r="A1129" s="62" t="s">
        <v>921</v>
      </c>
      <c r="B1129" s="33"/>
      <c r="C1129" s="33"/>
      <c r="D1129" s="11">
        <f t="shared" si="17"/>
      </c>
      <c r="E1129" s="31"/>
    </row>
    <row r="1130" spans="1:5" ht="14.25">
      <c r="A1130" s="62" t="s">
        <v>922</v>
      </c>
      <c r="B1130" s="33"/>
      <c r="C1130" s="33"/>
      <c r="D1130" s="11">
        <f t="shared" si="17"/>
      </c>
      <c r="E1130" s="31"/>
    </row>
    <row r="1131" spans="1:5" ht="14.25">
      <c r="A1131" s="62" t="s">
        <v>923</v>
      </c>
      <c r="B1131" s="33"/>
      <c r="C1131" s="33"/>
      <c r="D1131" s="11">
        <f t="shared" si="17"/>
      </c>
      <c r="E1131" s="31"/>
    </row>
    <row r="1132" spans="1:5" ht="14.25">
      <c r="A1132" s="62" t="s">
        <v>924</v>
      </c>
      <c r="B1132" s="33"/>
      <c r="C1132" s="33"/>
      <c r="D1132" s="11">
        <f t="shared" si="17"/>
      </c>
      <c r="E1132" s="31"/>
    </row>
    <row r="1133" spans="1:5" ht="14.25">
      <c r="A1133" s="62" t="s">
        <v>925</v>
      </c>
      <c r="B1133" s="33"/>
      <c r="C1133" s="33"/>
      <c r="D1133" s="11">
        <f t="shared" si="17"/>
      </c>
      <c r="E1133" s="31"/>
    </row>
    <row r="1134" spans="1:5" ht="14.25">
      <c r="A1134" s="62" t="s">
        <v>926</v>
      </c>
      <c r="B1134" s="17">
        <f>SUM(B1135,B1146,B1150)</f>
        <v>154</v>
      </c>
      <c r="C1134" s="17">
        <f>SUM(C1135,C1146,C1150)</f>
        <v>175</v>
      </c>
      <c r="D1134" s="11">
        <f t="shared" si="17"/>
        <v>113.6</v>
      </c>
      <c r="E1134" s="31"/>
    </row>
    <row r="1135" spans="1:5" ht="14.25">
      <c r="A1135" s="62" t="s">
        <v>927</v>
      </c>
      <c r="B1135" s="11">
        <f>SUM(B1136:B1145)</f>
        <v>0</v>
      </c>
      <c r="C1135" s="11">
        <f>SUM(C1136:C1145)</f>
        <v>15</v>
      </c>
      <c r="D1135" s="11">
        <f t="shared" si="17"/>
      </c>
      <c r="E1135" s="31"/>
    </row>
    <row r="1136" spans="1:5" ht="14.25">
      <c r="A1136" s="62" t="s">
        <v>928</v>
      </c>
      <c r="B1136" s="33"/>
      <c r="C1136" s="33"/>
      <c r="D1136" s="11">
        <f t="shared" si="17"/>
      </c>
      <c r="E1136" s="31"/>
    </row>
    <row r="1137" spans="1:5" ht="14.25">
      <c r="A1137" s="62" t="s">
        <v>929</v>
      </c>
      <c r="B1137" s="33"/>
      <c r="C1137" s="33"/>
      <c r="D1137" s="11">
        <f t="shared" si="17"/>
      </c>
      <c r="E1137" s="31"/>
    </row>
    <row r="1138" spans="1:5" ht="14.25">
      <c r="A1138" s="62" t="s">
        <v>930</v>
      </c>
      <c r="B1138" s="33"/>
      <c r="C1138" s="33"/>
      <c r="D1138" s="11">
        <f t="shared" si="17"/>
      </c>
      <c r="E1138" s="31"/>
    </row>
    <row r="1139" spans="1:5" ht="14.25">
      <c r="A1139" s="62" t="s">
        <v>931</v>
      </c>
      <c r="B1139" s="33"/>
      <c r="C1139" s="33"/>
      <c r="D1139" s="11">
        <f t="shared" si="17"/>
      </c>
      <c r="E1139" s="31"/>
    </row>
    <row r="1140" spans="1:5" ht="14.25">
      <c r="A1140" s="62" t="s">
        <v>932</v>
      </c>
      <c r="B1140" s="33"/>
      <c r="C1140" s="33">
        <v>15</v>
      </c>
      <c r="D1140" s="11">
        <f t="shared" si="17"/>
      </c>
      <c r="E1140" s="31"/>
    </row>
    <row r="1141" spans="1:5" ht="14.25">
      <c r="A1141" s="62" t="s">
        <v>933</v>
      </c>
      <c r="B1141" s="33"/>
      <c r="C1141" s="33"/>
      <c r="D1141" s="11">
        <f t="shared" si="17"/>
      </c>
      <c r="E1141" s="31"/>
    </row>
    <row r="1142" spans="1:5" ht="14.25">
      <c r="A1142" s="62" t="s">
        <v>934</v>
      </c>
      <c r="B1142" s="33"/>
      <c r="C1142" s="33"/>
      <c r="D1142" s="11">
        <f t="shared" si="17"/>
      </c>
      <c r="E1142" s="31"/>
    </row>
    <row r="1143" spans="1:5" ht="14.25">
      <c r="A1143" s="62" t="s">
        <v>935</v>
      </c>
      <c r="B1143" s="33"/>
      <c r="C1143" s="33"/>
      <c r="D1143" s="11">
        <f t="shared" si="17"/>
      </c>
      <c r="E1143" s="31"/>
    </row>
    <row r="1144" spans="1:5" ht="14.25">
      <c r="A1144" s="62" t="s">
        <v>936</v>
      </c>
      <c r="B1144" s="33"/>
      <c r="C1144" s="33"/>
      <c r="D1144" s="11">
        <f t="shared" si="17"/>
      </c>
      <c r="E1144" s="31"/>
    </row>
    <row r="1145" spans="1:5" ht="14.25">
      <c r="A1145" s="62" t="s">
        <v>937</v>
      </c>
      <c r="B1145" s="33"/>
      <c r="C1145" s="33"/>
      <c r="D1145" s="11">
        <f t="shared" si="17"/>
      </c>
      <c r="E1145" s="31"/>
    </row>
    <row r="1146" spans="1:5" ht="14.25">
      <c r="A1146" s="62" t="s">
        <v>938</v>
      </c>
      <c r="B1146" s="11">
        <f>SUM(B1147:B1149)</f>
        <v>154</v>
      </c>
      <c r="C1146" s="11">
        <f>SUM(C1147:C1149)</f>
        <v>160</v>
      </c>
      <c r="D1146" s="11">
        <f t="shared" si="17"/>
        <v>103.9</v>
      </c>
      <c r="E1146" s="31"/>
    </row>
    <row r="1147" spans="1:5" ht="14.25">
      <c r="A1147" s="62" t="s">
        <v>939</v>
      </c>
      <c r="B1147" s="33">
        <v>154</v>
      </c>
      <c r="C1147" s="33">
        <v>160</v>
      </c>
      <c r="D1147" s="11">
        <f t="shared" si="17"/>
        <v>103.9</v>
      </c>
      <c r="E1147" s="31"/>
    </row>
    <row r="1148" spans="1:5" ht="14.25">
      <c r="A1148" s="62" t="s">
        <v>940</v>
      </c>
      <c r="B1148" s="33"/>
      <c r="C1148" s="33"/>
      <c r="D1148" s="11">
        <f t="shared" si="17"/>
      </c>
      <c r="E1148" s="31"/>
    </row>
    <row r="1149" spans="1:5" ht="14.25">
      <c r="A1149" s="62" t="s">
        <v>941</v>
      </c>
      <c r="B1149" s="33"/>
      <c r="C1149" s="33"/>
      <c r="D1149" s="11">
        <f t="shared" si="17"/>
      </c>
      <c r="E1149" s="31"/>
    </row>
    <row r="1150" spans="1:5" ht="14.25">
      <c r="A1150" s="62" t="s">
        <v>942</v>
      </c>
      <c r="B1150" s="11">
        <f>SUM(B1151:B1153)</f>
        <v>0</v>
      </c>
      <c r="C1150" s="11">
        <f>SUM(C1151:C1153)</f>
        <v>0</v>
      </c>
      <c r="D1150" s="11">
        <f t="shared" si="17"/>
      </c>
      <c r="E1150" s="31"/>
    </row>
    <row r="1151" spans="1:5" ht="14.25">
      <c r="A1151" s="62" t="s">
        <v>943</v>
      </c>
      <c r="B1151" s="33"/>
      <c r="C1151" s="33"/>
      <c r="D1151" s="11">
        <f t="shared" si="17"/>
      </c>
      <c r="E1151" s="31"/>
    </row>
    <row r="1152" spans="1:5" ht="14.25">
      <c r="A1152" s="62" t="s">
        <v>944</v>
      </c>
      <c r="B1152" s="33"/>
      <c r="C1152" s="33"/>
      <c r="D1152" s="11">
        <f t="shared" si="17"/>
      </c>
      <c r="E1152" s="31"/>
    </row>
    <row r="1153" spans="1:5" ht="14.25">
      <c r="A1153" s="62" t="s">
        <v>945</v>
      </c>
      <c r="B1153" s="33"/>
      <c r="C1153" s="33"/>
      <c r="D1153" s="11">
        <f t="shared" si="17"/>
      </c>
      <c r="E1153" s="31"/>
    </row>
    <row r="1154" spans="1:5" ht="14.25">
      <c r="A1154" s="62" t="s">
        <v>946</v>
      </c>
      <c r="B1154" s="17">
        <f>SUM(B1155,B1170,B1184,B1189,B1195)</f>
        <v>0</v>
      </c>
      <c r="C1154" s="17">
        <f>SUM(C1155,C1170,C1184,C1189,C1195)</f>
        <v>0</v>
      </c>
      <c r="D1154" s="11">
        <f t="shared" si="17"/>
      </c>
      <c r="E1154" s="31"/>
    </row>
    <row r="1155" spans="1:5" ht="14.25">
      <c r="A1155" s="62" t="s">
        <v>947</v>
      </c>
      <c r="B1155" s="11">
        <f>SUM(B1156:B1169)</f>
        <v>0</v>
      </c>
      <c r="C1155" s="11">
        <f>SUM(C1156:C1169)</f>
        <v>0</v>
      </c>
      <c r="D1155" s="11">
        <f t="shared" si="17"/>
      </c>
      <c r="E1155" s="31"/>
    </row>
    <row r="1156" spans="1:5" ht="14.25">
      <c r="A1156" s="62" t="s">
        <v>67</v>
      </c>
      <c r="B1156" s="33"/>
      <c r="C1156" s="33"/>
      <c r="D1156" s="11">
        <f t="shared" si="17"/>
      </c>
      <c r="E1156" s="31"/>
    </row>
    <row r="1157" spans="1:5" ht="14.25">
      <c r="A1157" s="62" t="s">
        <v>68</v>
      </c>
      <c r="B1157" s="33"/>
      <c r="C1157" s="33"/>
      <c r="D1157" s="11">
        <f aca="true" t="shared" si="18" ref="D1157:D1220">IF(B1157=0,"",ROUND(C1157/B1157*100,1))</f>
      </c>
      <c r="E1157" s="31"/>
    </row>
    <row r="1158" spans="1:5" ht="14.25">
      <c r="A1158" s="62" t="s">
        <v>69</v>
      </c>
      <c r="B1158" s="33"/>
      <c r="C1158" s="33"/>
      <c r="D1158" s="11">
        <f t="shared" si="18"/>
      </c>
      <c r="E1158" s="31"/>
    </row>
    <row r="1159" spans="1:5" ht="14.25">
      <c r="A1159" s="62" t="s">
        <v>948</v>
      </c>
      <c r="B1159" s="33"/>
      <c r="C1159" s="33"/>
      <c r="D1159" s="11">
        <f t="shared" si="18"/>
      </c>
      <c r="E1159" s="31"/>
    </row>
    <row r="1160" spans="1:5" ht="14.25">
      <c r="A1160" s="62" t="s">
        <v>949</v>
      </c>
      <c r="B1160" s="33"/>
      <c r="C1160" s="33"/>
      <c r="D1160" s="11">
        <f t="shared" si="18"/>
      </c>
      <c r="E1160" s="31"/>
    </row>
    <row r="1161" spans="1:5" ht="14.25">
      <c r="A1161" s="62" t="s">
        <v>950</v>
      </c>
      <c r="B1161" s="33"/>
      <c r="C1161" s="33"/>
      <c r="D1161" s="11">
        <f t="shared" si="18"/>
      </c>
      <c r="E1161" s="31"/>
    </row>
    <row r="1162" spans="1:5" ht="14.25">
      <c r="A1162" s="62" t="s">
        <v>951</v>
      </c>
      <c r="B1162" s="33"/>
      <c r="C1162" s="33"/>
      <c r="D1162" s="11">
        <f t="shared" si="18"/>
      </c>
      <c r="E1162" s="31"/>
    </row>
    <row r="1163" spans="1:5" ht="14.25">
      <c r="A1163" s="62" t="s">
        <v>952</v>
      </c>
      <c r="B1163" s="33"/>
      <c r="C1163" s="33"/>
      <c r="D1163" s="11">
        <f t="shared" si="18"/>
      </c>
      <c r="E1163" s="31"/>
    </row>
    <row r="1164" spans="1:5" ht="14.25">
      <c r="A1164" s="62" t="s">
        <v>953</v>
      </c>
      <c r="B1164" s="33"/>
      <c r="C1164" s="33"/>
      <c r="D1164" s="11">
        <f t="shared" si="18"/>
      </c>
      <c r="E1164" s="31"/>
    </row>
    <row r="1165" spans="1:5" ht="14.25">
      <c r="A1165" s="62" t="s">
        <v>954</v>
      </c>
      <c r="B1165" s="33"/>
      <c r="C1165" s="33"/>
      <c r="D1165" s="11">
        <f t="shared" si="18"/>
      </c>
      <c r="E1165" s="31"/>
    </row>
    <row r="1166" spans="1:5" ht="14.25">
      <c r="A1166" s="62" t="s">
        <v>955</v>
      </c>
      <c r="B1166" s="33"/>
      <c r="C1166" s="33"/>
      <c r="D1166" s="11">
        <f t="shared" si="18"/>
      </c>
      <c r="E1166" s="31"/>
    </row>
    <row r="1167" spans="1:5" ht="14.25">
      <c r="A1167" s="62" t="s">
        <v>956</v>
      </c>
      <c r="B1167" s="33"/>
      <c r="C1167" s="33"/>
      <c r="D1167" s="11">
        <f t="shared" si="18"/>
      </c>
      <c r="E1167" s="31"/>
    </row>
    <row r="1168" spans="1:5" ht="14.25">
      <c r="A1168" s="62" t="s">
        <v>76</v>
      </c>
      <c r="B1168" s="33"/>
      <c r="C1168" s="33"/>
      <c r="D1168" s="11">
        <f t="shared" si="18"/>
      </c>
      <c r="E1168" s="31"/>
    </row>
    <row r="1169" spans="1:5" ht="14.25">
      <c r="A1169" s="62" t="s">
        <v>957</v>
      </c>
      <c r="B1169" s="33"/>
      <c r="C1169" s="33"/>
      <c r="D1169" s="11">
        <f t="shared" si="18"/>
      </c>
      <c r="E1169" s="31"/>
    </row>
    <row r="1170" spans="1:5" ht="14.25">
      <c r="A1170" s="62" t="s">
        <v>958</v>
      </c>
      <c r="B1170" s="11">
        <f>SUM(B1171:B1183)</f>
        <v>0</v>
      </c>
      <c r="C1170" s="11">
        <f>SUM(C1171:C1183)</f>
        <v>0</v>
      </c>
      <c r="D1170" s="11">
        <f t="shared" si="18"/>
      </c>
      <c r="E1170" s="31"/>
    </row>
    <row r="1171" spans="1:5" ht="14.25">
      <c r="A1171" s="62" t="s">
        <v>67</v>
      </c>
      <c r="B1171" s="33"/>
      <c r="C1171" s="33"/>
      <c r="D1171" s="11">
        <f t="shared" si="18"/>
      </c>
      <c r="E1171" s="31"/>
    </row>
    <row r="1172" spans="1:5" ht="14.25">
      <c r="A1172" s="62" t="s">
        <v>68</v>
      </c>
      <c r="B1172" s="33"/>
      <c r="C1172" s="33"/>
      <c r="D1172" s="11">
        <f t="shared" si="18"/>
      </c>
      <c r="E1172" s="31"/>
    </row>
    <row r="1173" spans="1:5" ht="14.25">
      <c r="A1173" s="62" t="s">
        <v>69</v>
      </c>
      <c r="B1173" s="33"/>
      <c r="C1173" s="33"/>
      <c r="D1173" s="11">
        <f t="shared" si="18"/>
      </c>
      <c r="E1173" s="31"/>
    </row>
    <row r="1174" spans="1:5" ht="14.25">
      <c r="A1174" s="62" t="s">
        <v>959</v>
      </c>
      <c r="B1174" s="33"/>
      <c r="C1174" s="33"/>
      <c r="D1174" s="11">
        <f t="shared" si="18"/>
      </c>
      <c r="E1174" s="31"/>
    </row>
    <row r="1175" spans="1:5" ht="14.25">
      <c r="A1175" s="62" t="s">
        <v>960</v>
      </c>
      <c r="B1175" s="33"/>
      <c r="C1175" s="33"/>
      <c r="D1175" s="11">
        <f t="shared" si="18"/>
      </c>
      <c r="E1175" s="31"/>
    </row>
    <row r="1176" spans="1:5" ht="14.25">
      <c r="A1176" s="62" t="s">
        <v>961</v>
      </c>
      <c r="B1176" s="33"/>
      <c r="C1176" s="33"/>
      <c r="D1176" s="11">
        <f t="shared" si="18"/>
      </c>
      <c r="E1176" s="31"/>
    </row>
    <row r="1177" spans="1:5" ht="14.25">
      <c r="A1177" s="62" t="s">
        <v>962</v>
      </c>
      <c r="B1177" s="33"/>
      <c r="C1177" s="33"/>
      <c r="D1177" s="11">
        <f t="shared" si="18"/>
      </c>
      <c r="E1177" s="31"/>
    </row>
    <row r="1178" spans="1:5" ht="14.25">
      <c r="A1178" s="62" t="s">
        <v>963</v>
      </c>
      <c r="B1178" s="33"/>
      <c r="C1178" s="33"/>
      <c r="D1178" s="11">
        <f t="shared" si="18"/>
      </c>
      <c r="E1178" s="31"/>
    </row>
    <row r="1179" spans="1:5" ht="14.25">
      <c r="A1179" s="62" t="s">
        <v>964</v>
      </c>
      <c r="B1179" s="33"/>
      <c r="C1179" s="33"/>
      <c r="D1179" s="11">
        <f t="shared" si="18"/>
      </c>
      <c r="E1179" s="31"/>
    </row>
    <row r="1180" spans="1:5" ht="14.25">
      <c r="A1180" s="62" t="s">
        <v>965</v>
      </c>
      <c r="B1180" s="33"/>
      <c r="C1180" s="33"/>
      <c r="D1180" s="11">
        <f t="shared" si="18"/>
      </c>
      <c r="E1180" s="31"/>
    </row>
    <row r="1181" spans="1:5" ht="14.25">
      <c r="A1181" s="62" t="s">
        <v>966</v>
      </c>
      <c r="B1181" s="33"/>
      <c r="C1181" s="33"/>
      <c r="D1181" s="11">
        <f t="shared" si="18"/>
      </c>
      <c r="E1181" s="31"/>
    </row>
    <row r="1182" spans="1:5" ht="14.25">
      <c r="A1182" s="62" t="s">
        <v>76</v>
      </c>
      <c r="B1182" s="33"/>
      <c r="C1182" s="33"/>
      <c r="D1182" s="11">
        <f t="shared" si="18"/>
      </c>
      <c r="E1182" s="31"/>
    </row>
    <row r="1183" spans="1:5" ht="14.25">
      <c r="A1183" s="62" t="s">
        <v>967</v>
      </c>
      <c r="B1183" s="33"/>
      <c r="C1183" s="33"/>
      <c r="D1183" s="11">
        <f t="shared" si="18"/>
      </c>
      <c r="E1183" s="31"/>
    </row>
    <row r="1184" spans="1:5" ht="14.25">
      <c r="A1184" s="62" t="s">
        <v>968</v>
      </c>
      <c r="B1184" s="11">
        <f>SUM(B1185:B1188)</f>
        <v>0</v>
      </c>
      <c r="C1184" s="11">
        <f>SUM(C1185:C1188)</f>
        <v>0</v>
      </c>
      <c r="D1184" s="11">
        <f t="shared" si="18"/>
      </c>
      <c r="E1184" s="31"/>
    </row>
    <row r="1185" spans="1:5" ht="14.25">
      <c r="A1185" s="62" t="s">
        <v>969</v>
      </c>
      <c r="B1185" s="33"/>
      <c r="C1185" s="33"/>
      <c r="D1185" s="11">
        <f t="shared" si="18"/>
      </c>
      <c r="E1185" s="31"/>
    </row>
    <row r="1186" spans="1:5" ht="14.25">
      <c r="A1186" s="62" t="s">
        <v>970</v>
      </c>
      <c r="B1186" s="33"/>
      <c r="C1186" s="33"/>
      <c r="D1186" s="11">
        <f t="shared" si="18"/>
      </c>
      <c r="E1186" s="31"/>
    </row>
    <row r="1187" spans="1:5" ht="14.25">
      <c r="A1187" s="62" t="s">
        <v>971</v>
      </c>
      <c r="B1187" s="33"/>
      <c r="C1187" s="33"/>
      <c r="D1187" s="11">
        <f t="shared" si="18"/>
      </c>
      <c r="E1187" s="31"/>
    </row>
    <row r="1188" spans="1:5" ht="14.25">
      <c r="A1188" s="62" t="s">
        <v>972</v>
      </c>
      <c r="B1188" s="33"/>
      <c r="C1188" s="33"/>
      <c r="D1188" s="11">
        <f t="shared" si="18"/>
      </c>
      <c r="E1188" s="31"/>
    </row>
    <row r="1189" spans="1:5" ht="14.25">
      <c r="A1189" s="62" t="s">
        <v>973</v>
      </c>
      <c r="B1189" s="11">
        <f>SUM(B1190:B1194)</f>
        <v>0</v>
      </c>
      <c r="C1189" s="11">
        <f>SUM(C1190:C1194)</f>
        <v>0</v>
      </c>
      <c r="D1189" s="11">
        <f t="shared" si="18"/>
      </c>
      <c r="E1189" s="31"/>
    </row>
    <row r="1190" spans="1:5" ht="14.25">
      <c r="A1190" s="62" t="s">
        <v>974</v>
      </c>
      <c r="B1190" s="33"/>
      <c r="C1190" s="33"/>
      <c r="D1190" s="11">
        <f t="shared" si="18"/>
      </c>
      <c r="E1190" s="31"/>
    </row>
    <row r="1191" spans="1:5" ht="14.25">
      <c r="A1191" s="62" t="s">
        <v>975</v>
      </c>
      <c r="B1191" s="33"/>
      <c r="C1191" s="33"/>
      <c r="D1191" s="11">
        <f t="shared" si="18"/>
      </c>
      <c r="E1191" s="31"/>
    </row>
    <row r="1192" spans="1:5" ht="14.25">
      <c r="A1192" s="62" t="s">
        <v>976</v>
      </c>
      <c r="B1192" s="33"/>
      <c r="C1192" s="33"/>
      <c r="D1192" s="11">
        <f t="shared" si="18"/>
      </c>
      <c r="E1192" s="31"/>
    </row>
    <row r="1193" spans="1:5" ht="14.25">
      <c r="A1193" s="62" t="s">
        <v>977</v>
      </c>
      <c r="B1193" s="33"/>
      <c r="C1193" s="33"/>
      <c r="D1193" s="11">
        <f t="shared" si="18"/>
      </c>
      <c r="E1193" s="31"/>
    </row>
    <row r="1194" spans="1:5" ht="14.25">
      <c r="A1194" s="62" t="s">
        <v>978</v>
      </c>
      <c r="B1194" s="33"/>
      <c r="C1194" s="33"/>
      <c r="D1194" s="11">
        <f t="shared" si="18"/>
      </c>
      <c r="E1194" s="31"/>
    </row>
    <row r="1195" spans="1:5" ht="14.25">
      <c r="A1195" s="62" t="s">
        <v>979</v>
      </c>
      <c r="B1195" s="11">
        <f>SUM(B1196:B1206)</f>
        <v>0</v>
      </c>
      <c r="C1195" s="11">
        <f>SUM(C1196:C1206)</f>
        <v>0</v>
      </c>
      <c r="D1195" s="11">
        <f t="shared" si="18"/>
      </c>
      <c r="E1195" s="31"/>
    </row>
    <row r="1196" spans="1:5" ht="14.25">
      <c r="A1196" s="62" t="s">
        <v>980</v>
      </c>
      <c r="B1196" s="33"/>
      <c r="C1196" s="33"/>
      <c r="D1196" s="11">
        <f t="shared" si="18"/>
      </c>
      <c r="E1196" s="31"/>
    </row>
    <row r="1197" spans="1:5" ht="14.25">
      <c r="A1197" s="62" t="s">
        <v>981</v>
      </c>
      <c r="B1197" s="33"/>
      <c r="C1197" s="33"/>
      <c r="D1197" s="11">
        <f t="shared" si="18"/>
      </c>
      <c r="E1197" s="31"/>
    </row>
    <row r="1198" spans="1:5" ht="14.25">
      <c r="A1198" s="62" t="s">
        <v>982</v>
      </c>
      <c r="B1198" s="33"/>
      <c r="C1198" s="33"/>
      <c r="D1198" s="11">
        <f t="shared" si="18"/>
      </c>
      <c r="E1198" s="31"/>
    </row>
    <row r="1199" spans="1:5" ht="14.25">
      <c r="A1199" s="62" t="s">
        <v>983</v>
      </c>
      <c r="B1199" s="33"/>
      <c r="C1199" s="33"/>
      <c r="D1199" s="11">
        <f t="shared" si="18"/>
      </c>
      <c r="E1199" s="31"/>
    </row>
    <row r="1200" spans="1:5" ht="14.25">
      <c r="A1200" s="62" t="s">
        <v>984</v>
      </c>
      <c r="B1200" s="33"/>
      <c r="C1200" s="33"/>
      <c r="D1200" s="11">
        <f t="shared" si="18"/>
      </c>
      <c r="E1200" s="31"/>
    </row>
    <row r="1201" spans="1:5" ht="14.25">
      <c r="A1201" s="62" t="s">
        <v>985</v>
      </c>
      <c r="B1201" s="33"/>
      <c r="C1201" s="33"/>
      <c r="D1201" s="11">
        <f t="shared" si="18"/>
      </c>
      <c r="E1201" s="31"/>
    </row>
    <row r="1202" spans="1:5" ht="14.25">
      <c r="A1202" s="62" t="s">
        <v>986</v>
      </c>
      <c r="B1202" s="33"/>
      <c r="C1202" s="33"/>
      <c r="D1202" s="11">
        <f t="shared" si="18"/>
      </c>
      <c r="E1202" s="31"/>
    </row>
    <row r="1203" spans="1:5" ht="14.25">
      <c r="A1203" s="62" t="s">
        <v>987</v>
      </c>
      <c r="B1203" s="33"/>
      <c r="C1203" s="33"/>
      <c r="D1203" s="11">
        <f t="shared" si="18"/>
      </c>
      <c r="E1203" s="31"/>
    </row>
    <row r="1204" spans="1:5" ht="14.25">
      <c r="A1204" s="62" t="s">
        <v>988</v>
      </c>
      <c r="B1204" s="33"/>
      <c r="C1204" s="33"/>
      <c r="D1204" s="11">
        <f t="shared" si="18"/>
      </c>
      <c r="E1204" s="31"/>
    </row>
    <row r="1205" spans="1:5" ht="14.25">
      <c r="A1205" s="62" t="s">
        <v>989</v>
      </c>
      <c r="B1205" s="33"/>
      <c r="C1205" s="33"/>
      <c r="D1205" s="11">
        <f t="shared" si="18"/>
      </c>
      <c r="E1205" s="31"/>
    </row>
    <row r="1206" spans="1:5" ht="14.25">
      <c r="A1206" s="62" t="s">
        <v>990</v>
      </c>
      <c r="B1206" s="33"/>
      <c r="C1206" s="33"/>
      <c r="D1206" s="11">
        <f t="shared" si="18"/>
      </c>
      <c r="E1206" s="31"/>
    </row>
    <row r="1207" spans="1:5" ht="14.25">
      <c r="A1207" s="62" t="s">
        <v>991</v>
      </c>
      <c r="B1207" s="17">
        <f>SUM(B1208,B1220,B1226,B1232,B1240,B1253,B1257,B1263)</f>
        <v>0</v>
      </c>
      <c r="C1207" s="17">
        <f>SUM(C1208,C1220,C1226,C1232,C1240,C1253,C1257,C1263)</f>
        <v>0</v>
      </c>
      <c r="D1207" s="11">
        <f t="shared" si="18"/>
      </c>
      <c r="E1207" s="31"/>
    </row>
    <row r="1208" spans="1:5" ht="14.25">
      <c r="A1208" s="62" t="s">
        <v>992</v>
      </c>
      <c r="B1208" s="11">
        <f>SUM(B1209:B1219)</f>
        <v>0</v>
      </c>
      <c r="C1208" s="11">
        <f>SUM(C1209:C1219)</f>
        <v>0</v>
      </c>
      <c r="D1208" s="11">
        <f t="shared" si="18"/>
      </c>
      <c r="E1208" s="31"/>
    </row>
    <row r="1209" spans="1:5" ht="14.25">
      <c r="A1209" s="62" t="s">
        <v>67</v>
      </c>
      <c r="B1209" s="33"/>
      <c r="C1209" s="33"/>
      <c r="D1209" s="11">
        <f t="shared" si="18"/>
      </c>
      <c r="E1209" s="31"/>
    </row>
    <row r="1210" spans="1:5" ht="14.25">
      <c r="A1210" s="62" t="s">
        <v>68</v>
      </c>
      <c r="B1210" s="33"/>
      <c r="C1210" s="33"/>
      <c r="D1210" s="11">
        <f t="shared" si="18"/>
      </c>
      <c r="E1210" s="31"/>
    </row>
    <row r="1211" spans="1:5" ht="14.25">
      <c r="A1211" s="62" t="s">
        <v>69</v>
      </c>
      <c r="B1211" s="33"/>
      <c r="C1211" s="33"/>
      <c r="D1211" s="11">
        <f t="shared" si="18"/>
      </c>
      <c r="E1211" s="31"/>
    </row>
    <row r="1212" spans="1:5" ht="14.25">
      <c r="A1212" s="62" t="s">
        <v>993</v>
      </c>
      <c r="B1212" s="33"/>
      <c r="C1212" s="33"/>
      <c r="D1212" s="11">
        <f t="shared" si="18"/>
      </c>
      <c r="E1212" s="31"/>
    </row>
    <row r="1213" spans="1:5" ht="14.25">
      <c r="A1213" s="62" t="s">
        <v>994</v>
      </c>
      <c r="B1213" s="33"/>
      <c r="C1213" s="33"/>
      <c r="D1213" s="11">
        <f t="shared" si="18"/>
      </c>
      <c r="E1213" s="31"/>
    </row>
    <row r="1214" spans="1:5" ht="14.25">
      <c r="A1214" s="62" t="s">
        <v>995</v>
      </c>
      <c r="B1214" s="33"/>
      <c r="C1214" s="33"/>
      <c r="D1214" s="11">
        <f t="shared" si="18"/>
      </c>
      <c r="E1214" s="31"/>
    </row>
    <row r="1215" spans="1:5" ht="14.25">
      <c r="A1215" s="62" t="s">
        <v>996</v>
      </c>
      <c r="B1215" s="33"/>
      <c r="C1215" s="33"/>
      <c r="D1215" s="11">
        <f t="shared" si="18"/>
      </c>
      <c r="E1215" s="31"/>
    </row>
    <row r="1216" spans="1:5" ht="14.25">
      <c r="A1216" s="62" t="s">
        <v>997</v>
      </c>
      <c r="B1216" s="33"/>
      <c r="C1216" s="33"/>
      <c r="D1216" s="11">
        <f t="shared" si="18"/>
      </c>
      <c r="E1216" s="31"/>
    </row>
    <row r="1217" spans="1:5" ht="14.25">
      <c r="A1217" s="62" t="s">
        <v>998</v>
      </c>
      <c r="B1217" s="33"/>
      <c r="C1217" s="33"/>
      <c r="D1217" s="11">
        <f t="shared" si="18"/>
      </c>
      <c r="E1217" s="31"/>
    </row>
    <row r="1218" spans="1:5" ht="14.25">
      <c r="A1218" s="62" t="s">
        <v>76</v>
      </c>
      <c r="B1218" s="33"/>
      <c r="C1218" s="33"/>
      <c r="D1218" s="11">
        <f t="shared" si="18"/>
      </c>
      <c r="E1218" s="31"/>
    </row>
    <row r="1219" spans="1:5" ht="14.25">
      <c r="A1219" s="62" t="s">
        <v>999</v>
      </c>
      <c r="B1219" s="33"/>
      <c r="C1219" s="33"/>
      <c r="D1219" s="11">
        <f t="shared" si="18"/>
      </c>
      <c r="E1219" s="31"/>
    </row>
    <row r="1220" spans="1:5" ht="14.25">
      <c r="A1220" s="62" t="s">
        <v>1000</v>
      </c>
      <c r="B1220" s="11">
        <f>SUM(B1221:B1225)</f>
        <v>0</v>
      </c>
      <c r="C1220" s="11">
        <f>SUM(C1221:C1225)</f>
        <v>0</v>
      </c>
      <c r="D1220" s="11">
        <f t="shared" si="18"/>
      </c>
      <c r="E1220" s="31"/>
    </row>
    <row r="1221" spans="1:5" ht="14.25">
      <c r="A1221" s="62" t="s">
        <v>67</v>
      </c>
      <c r="B1221" s="33"/>
      <c r="C1221" s="33"/>
      <c r="D1221" s="11">
        <f aca="true" t="shared" si="19" ref="D1221:D1278">IF(B1221=0,"",ROUND(C1221/B1221*100,1))</f>
      </c>
      <c r="E1221" s="31"/>
    </row>
    <row r="1222" spans="1:5" ht="14.25">
      <c r="A1222" s="62" t="s">
        <v>398</v>
      </c>
      <c r="B1222" s="33"/>
      <c r="C1222" s="33"/>
      <c r="D1222" s="11">
        <f t="shared" si="19"/>
      </c>
      <c r="E1222" s="31"/>
    </row>
    <row r="1223" spans="1:5" ht="14.25">
      <c r="A1223" s="62" t="s">
        <v>69</v>
      </c>
      <c r="B1223" s="33"/>
      <c r="C1223" s="33"/>
      <c r="D1223" s="11">
        <f t="shared" si="19"/>
      </c>
      <c r="E1223" s="31"/>
    </row>
    <row r="1224" spans="1:5" ht="14.25">
      <c r="A1224" s="62" t="s">
        <v>1001</v>
      </c>
      <c r="B1224" s="33"/>
      <c r="C1224" s="33"/>
      <c r="D1224" s="11">
        <f t="shared" si="19"/>
      </c>
      <c r="E1224" s="31"/>
    </row>
    <row r="1225" spans="1:5" ht="14.25">
      <c r="A1225" s="62" t="s">
        <v>1002</v>
      </c>
      <c r="B1225" s="33"/>
      <c r="C1225" s="33"/>
      <c r="D1225" s="11">
        <f t="shared" si="19"/>
      </c>
      <c r="E1225" s="31"/>
    </row>
    <row r="1226" spans="1:5" ht="14.25">
      <c r="A1226" s="62" t="s">
        <v>1003</v>
      </c>
      <c r="B1226" s="11">
        <f>SUM(B1227:B1231)</f>
        <v>0</v>
      </c>
      <c r="C1226" s="11">
        <f>SUM(C1227:C1231)</f>
        <v>0</v>
      </c>
      <c r="D1226" s="11">
        <f t="shared" si="19"/>
      </c>
      <c r="E1226" s="31"/>
    </row>
    <row r="1227" spans="1:5" ht="14.25">
      <c r="A1227" s="62" t="s">
        <v>67</v>
      </c>
      <c r="B1227" s="33"/>
      <c r="C1227" s="33"/>
      <c r="D1227" s="11">
        <f t="shared" si="19"/>
      </c>
      <c r="E1227" s="31"/>
    </row>
    <row r="1228" spans="1:5" ht="14.25">
      <c r="A1228" s="62" t="s">
        <v>68</v>
      </c>
      <c r="B1228" s="33"/>
      <c r="C1228" s="33"/>
      <c r="D1228" s="11">
        <f t="shared" si="19"/>
      </c>
      <c r="E1228" s="31"/>
    </row>
    <row r="1229" spans="1:5" ht="14.25">
      <c r="A1229" s="62" t="s">
        <v>69</v>
      </c>
      <c r="B1229" s="33"/>
      <c r="C1229" s="33"/>
      <c r="D1229" s="11">
        <f t="shared" si="19"/>
      </c>
      <c r="E1229" s="31"/>
    </row>
    <row r="1230" spans="1:5" ht="14.25">
      <c r="A1230" s="62" t="s">
        <v>1004</v>
      </c>
      <c r="B1230" s="33"/>
      <c r="C1230" s="33"/>
      <c r="D1230" s="11">
        <f t="shared" si="19"/>
      </c>
      <c r="E1230" s="31"/>
    </row>
    <row r="1231" spans="1:5" ht="14.25">
      <c r="A1231" s="62" t="s">
        <v>1005</v>
      </c>
      <c r="B1231" s="33"/>
      <c r="C1231" s="33"/>
      <c r="D1231" s="11">
        <f t="shared" si="19"/>
      </c>
      <c r="E1231" s="31"/>
    </row>
    <row r="1232" spans="1:5" ht="14.25">
      <c r="A1232" s="62" t="s">
        <v>1006</v>
      </c>
      <c r="B1232" s="11">
        <f>SUM(B1233:B1239)</f>
        <v>0</v>
      </c>
      <c r="C1232" s="11">
        <f>SUM(C1233:C1239)</f>
        <v>0</v>
      </c>
      <c r="D1232" s="11">
        <f t="shared" si="19"/>
      </c>
      <c r="E1232" s="31"/>
    </row>
    <row r="1233" spans="1:5" ht="14.25">
      <c r="A1233" s="62" t="s">
        <v>67</v>
      </c>
      <c r="B1233" s="33"/>
      <c r="C1233" s="33"/>
      <c r="D1233" s="11">
        <f t="shared" si="19"/>
      </c>
      <c r="E1233" s="31"/>
    </row>
    <row r="1234" spans="1:5" ht="14.25">
      <c r="A1234" s="62" t="s">
        <v>68</v>
      </c>
      <c r="B1234" s="33"/>
      <c r="C1234" s="33"/>
      <c r="D1234" s="11">
        <f t="shared" si="19"/>
      </c>
      <c r="E1234" s="31"/>
    </row>
    <row r="1235" spans="1:5" ht="14.25">
      <c r="A1235" s="62" t="s">
        <v>69</v>
      </c>
      <c r="B1235" s="33"/>
      <c r="C1235" s="33"/>
      <c r="D1235" s="11">
        <f t="shared" si="19"/>
      </c>
      <c r="E1235" s="31"/>
    </row>
    <row r="1236" spans="1:5" ht="14.25">
      <c r="A1236" s="62" t="s">
        <v>1007</v>
      </c>
      <c r="B1236" s="33"/>
      <c r="C1236" s="33"/>
      <c r="D1236" s="11">
        <f t="shared" si="19"/>
      </c>
      <c r="E1236" s="31"/>
    </row>
    <row r="1237" spans="1:5" ht="14.25">
      <c r="A1237" s="62" t="s">
        <v>1008</v>
      </c>
      <c r="B1237" s="33"/>
      <c r="C1237" s="33"/>
      <c r="D1237" s="11">
        <f t="shared" si="19"/>
      </c>
      <c r="E1237" s="31"/>
    </row>
    <row r="1238" spans="1:5" ht="14.25">
      <c r="A1238" s="62" t="s">
        <v>76</v>
      </c>
      <c r="B1238" s="33"/>
      <c r="C1238" s="33"/>
      <c r="D1238" s="11">
        <f t="shared" si="19"/>
      </c>
      <c r="E1238" s="31"/>
    </row>
    <row r="1239" spans="1:5" ht="14.25">
      <c r="A1239" s="62" t="s">
        <v>1009</v>
      </c>
      <c r="B1239" s="33"/>
      <c r="C1239" s="33"/>
      <c r="D1239" s="11">
        <f t="shared" si="19"/>
      </c>
      <c r="E1239" s="31"/>
    </row>
    <row r="1240" spans="1:5" ht="14.25">
      <c r="A1240" s="62" t="s">
        <v>1010</v>
      </c>
      <c r="B1240" s="11">
        <f>SUM(B1241:B1252)</f>
        <v>0</v>
      </c>
      <c r="C1240" s="11">
        <f>SUM(C1241:C1252)</f>
        <v>0</v>
      </c>
      <c r="D1240" s="11">
        <f t="shared" si="19"/>
      </c>
      <c r="E1240" s="31"/>
    </row>
    <row r="1241" spans="1:5" ht="14.25">
      <c r="A1241" s="62" t="s">
        <v>67</v>
      </c>
      <c r="B1241" s="33"/>
      <c r="C1241" s="33"/>
      <c r="D1241" s="11">
        <f t="shared" si="19"/>
      </c>
      <c r="E1241" s="31"/>
    </row>
    <row r="1242" spans="1:5" ht="14.25">
      <c r="A1242" s="62" t="s">
        <v>68</v>
      </c>
      <c r="B1242" s="33"/>
      <c r="C1242" s="33"/>
      <c r="D1242" s="11">
        <f t="shared" si="19"/>
      </c>
      <c r="E1242" s="31"/>
    </row>
    <row r="1243" spans="1:5" ht="14.25">
      <c r="A1243" s="62" t="s">
        <v>69</v>
      </c>
      <c r="B1243" s="33"/>
      <c r="C1243" s="33"/>
      <c r="D1243" s="11">
        <f t="shared" si="19"/>
      </c>
      <c r="E1243" s="31"/>
    </row>
    <row r="1244" spans="1:5" ht="14.25">
      <c r="A1244" s="62" t="s">
        <v>1011</v>
      </c>
      <c r="B1244" s="33"/>
      <c r="C1244" s="33"/>
      <c r="D1244" s="11">
        <f t="shared" si="19"/>
      </c>
      <c r="E1244" s="31"/>
    </row>
    <row r="1245" spans="1:5" ht="14.25">
      <c r="A1245" s="62" t="s">
        <v>1012</v>
      </c>
      <c r="B1245" s="33"/>
      <c r="C1245" s="33"/>
      <c r="D1245" s="11">
        <f t="shared" si="19"/>
      </c>
      <c r="E1245" s="31"/>
    </row>
    <row r="1246" spans="1:5" ht="14.25">
      <c r="A1246" s="62" t="s">
        <v>1013</v>
      </c>
      <c r="B1246" s="33"/>
      <c r="C1246" s="33"/>
      <c r="D1246" s="11">
        <f t="shared" si="19"/>
      </c>
      <c r="E1246" s="31"/>
    </row>
    <row r="1247" spans="1:5" ht="14.25">
      <c r="A1247" s="62" t="s">
        <v>1014</v>
      </c>
      <c r="B1247" s="33"/>
      <c r="C1247" s="33"/>
      <c r="D1247" s="11">
        <f t="shared" si="19"/>
      </c>
      <c r="E1247" s="31"/>
    </row>
    <row r="1248" spans="1:5" ht="14.25">
      <c r="A1248" s="62" t="s">
        <v>1015</v>
      </c>
      <c r="B1248" s="33"/>
      <c r="C1248" s="33"/>
      <c r="D1248" s="11">
        <f t="shared" si="19"/>
      </c>
      <c r="E1248" s="31"/>
    </row>
    <row r="1249" spans="1:5" ht="14.25">
      <c r="A1249" s="62" t="s">
        <v>1016</v>
      </c>
      <c r="B1249" s="33"/>
      <c r="C1249" s="33"/>
      <c r="D1249" s="11">
        <f t="shared" si="19"/>
      </c>
      <c r="E1249" s="31"/>
    </row>
    <row r="1250" spans="1:5" ht="14.25">
      <c r="A1250" s="62" t="s">
        <v>1017</v>
      </c>
      <c r="B1250" s="33"/>
      <c r="C1250" s="33"/>
      <c r="D1250" s="11">
        <f t="shared" si="19"/>
      </c>
      <c r="E1250" s="31"/>
    </row>
    <row r="1251" spans="1:5" ht="14.25">
      <c r="A1251" s="62" t="s">
        <v>1018</v>
      </c>
      <c r="B1251" s="33"/>
      <c r="C1251" s="33"/>
      <c r="D1251" s="11">
        <f t="shared" si="19"/>
      </c>
      <c r="E1251" s="31"/>
    </row>
    <row r="1252" spans="1:5" ht="14.25">
      <c r="A1252" s="62" t="s">
        <v>1019</v>
      </c>
      <c r="B1252" s="33"/>
      <c r="C1252" s="33"/>
      <c r="D1252" s="11">
        <f t="shared" si="19"/>
      </c>
      <c r="E1252" s="31"/>
    </row>
    <row r="1253" spans="1:5" ht="14.25">
      <c r="A1253" s="62" t="s">
        <v>1020</v>
      </c>
      <c r="B1253" s="11">
        <f>SUM(B1254:B1256)</f>
        <v>0</v>
      </c>
      <c r="C1253" s="11">
        <f>SUM(C1254:C1256)</f>
        <v>0</v>
      </c>
      <c r="D1253" s="11">
        <f t="shared" si="19"/>
      </c>
      <c r="E1253" s="31"/>
    </row>
    <row r="1254" spans="1:5" ht="14.25">
      <c r="A1254" s="62" t="s">
        <v>1021</v>
      </c>
      <c r="B1254" s="33"/>
      <c r="C1254" s="33"/>
      <c r="D1254" s="11">
        <f t="shared" si="19"/>
      </c>
      <c r="E1254" s="31"/>
    </row>
    <row r="1255" spans="1:5" ht="14.25">
      <c r="A1255" s="62" t="s">
        <v>1022</v>
      </c>
      <c r="B1255" s="33"/>
      <c r="C1255" s="33"/>
      <c r="D1255" s="11">
        <f t="shared" si="19"/>
      </c>
      <c r="E1255" s="31"/>
    </row>
    <row r="1256" spans="1:5" ht="14.25">
      <c r="A1256" s="62" t="s">
        <v>1023</v>
      </c>
      <c r="B1256" s="33"/>
      <c r="C1256" s="33"/>
      <c r="D1256" s="11">
        <f t="shared" si="19"/>
      </c>
      <c r="E1256" s="31"/>
    </row>
    <row r="1257" spans="1:5" ht="14.25">
      <c r="A1257" s="62" t="s">
        <v>1024</v>
      </c>
      <c r="B1257" s="11">
        <f>SUM(B1258:B1262)</f>
        <v>0</v>
      </c>
      <c r="C1257" s="11">
        <f>SUM(C1258:C1262)</f>
        <v>0</v>
      </c>
      <c r="D1257" s="11">
        <f t="shared" si="19"/>
      </c>
      <c r="E1257" s="31"/>
    </row>
    <row r="1258" spans="1:5" ht="14.25">
      <c r="A1258" s="62" t="s">
        <v>1025</v>
      </c>
      <c r="B1258" s="33"/>
      <c r="C1258" s="33"/>
      <c r="D1258" s="11">
        <f t="shared" si="19"/>
      </c>
      <c r="E1258" s="31"/>
    </row>
    <row r="1259" spans="1:5" ht="14.25">
      <c r="A1259" s="62" t="s">
        <v>1026</v>
      </c>
      <c r="B1259" s="33"/>
      <c r="C1259" s="33"/>
      <c r="D1259" s="11">
        <f t="shared" si="19"/>
      </c>
      <c r="E1259" s="31"/>
    </row>
    <row r="1260" spans="1:5" ht="14.25">
      <c r="A1260" s="62" t="s">
        <v>1027</v>
      </c>
      <c r="B1260" s="33"/>
      <c r="C1260" s="33"/>
      <c r="D1260" s="11">
        <f t="shared" si="19"/>
      </c>
      <c r="E1260" s="31"/>
    </row>
    <row r="1261" spans="1:5" ht="14.25">
      <c r="A1261" s="62" t="s">
        <v>1028</v>
      </c>
      <c r="B1261" s="33"/>
      <c r="C1261" s="33"/>
      <c r="D1261" s="11">
        <f t="shared" si="19"/>
      </c>
      <c r="E1261" s="31"/>
    </row>
    <row r="1262" spans="1:5" ht="14.25">
      <c r="A1262" s="62" t="s">
        <v>1029</v>
      </c>
      <c r="B1262" s="33"/>
      <c r="C1262" s="33"/>
      <c r="D1262" s="11">
        <f t="shared" si="19"/>
      </c>
      <c r="E1262" s="31"/>
    </row>
    <row r="1263" spans="1:5" ht="14.25">
      <c r="A1263" s="62" t="s">
        <v>1030</v>
      </c>
      <c r="B1263" s="113"/>
      <c r="C1263" s="113"/>
      <c r="D1263" s="11">
        <f t="shared" si="19"/>
      </c>
      <c r="E1263" s="31"/>
    </row>
    <row r="1264" spans="1:5" ht="14.25">
      <c r="A1264" s="62" t="s">
        <v>1031</v>
      </c>
      <c r="B1264" s="113"/>
      <c r="C1264" s="113"/>
      <c r="D1264" s="11">
        <f t="shared" si="19"/>
      </c>
      <c r="E1264" s="31"/>
    </row>
    <row r="1265" spans="1:5" ht="14.25">
      <c r="A1265" s="62" t="s">
        <v>1032</v>
      </c>
      <c r="B1265" s="17">
        <f>B1266</f>
        <v>0</v>
      </c>
      <c r="C1265" s="17">
        <f>C1266</f>
        <v>0</v>
      </c>
      <c r="D1265" s="11">
        <f t="shared" si="19"/>
      </c>
      <c r="E1265" s="31"/>
    </row>
    <row r="1266" spans="1:5" ht="14.25">
      <c r="A1266" s="62" t="s">
        <v>1033</v>
      </c>
      <c r="B1266" s="11">
        <f>SUM(B1267:B1270)</f>
        <v>0</v>
      </c>
      <c r="C1266" s="11">
        <f>SUM(C1267:C1270)</f>
        <v>0</v>
      </c>
      <c r="D1266" s="11">
        <f t="shared" si="19"/>
      </c>
      <c r="E1266" s="31"/>
    </row>
    <row r="1267" spans="1:5" ht="14.25">
      <c r="A1267" s="62" t="s">
        <v>1034</v>
      </c>
      <c r="B1267" s="33"/>
      <c r="C1267" s="33"/>
      <c r="D1267" s="11">
        <f t="shared" si="19"/>
      </c>
      <c r="E1267" s="31"/>
    </row>
    <row r="1268" spans="1:5" ht="14.25">
      <c r="A1268" s="62" t="s">
        <v>1035</v>
      </c>
      <c r="B1268" s="33"/>
      <c r="C1268" s="33"/>
      <c r="D1268" s="11">
        <f t="shared" si="19"/>
      </c>
      <c r="E1268" s="31"/>
    </row>
    <row r="1269" spans="1:5" ht="14.25">
      <c r="A1269" s="62" t="s">
        <v>1036</v>
      </c>
      <c r="B1269" s="33"/>
      <c r="C1269" s="33"/>
      <c r="D1269" s="11">
        <f t="shared" si="19"/>
      </c>
      <c r="E1269" s="31"/>
    </row>
    <row r="1270" spans="1:5" ht="14.25">
      <c r="A1270" s="62" t="s">
        <v>1037</v>
      </c>
      <c r="B1270" s="33"/>
      <c r="C1270" s="33"/>
      <c r="D1270" s="11">
        <f t="shared" si="19"/>
      </c>
      <c r="E1270" s="31"/>
    </row>
    <row r="1271" spans="1:5" ht="14.25">
      <c r="A1271" s="31" t="s">
        <v>1038</v>
      </c>
      <c r="B1271" s="17">
        <f>B1272</f>
        <v>0</v>
      </c>
      <c r="C1271" s="17">
        <f>C1272</f>
        <v>0</v>
      </c>
      <c r="D1271" s="11">
        <f t="shared" si="19"/>
      </c>
      <c r="E1271" s="31"/>
    </row>
    <row r="1272" spans="1:5" ht="14.25">
      <c r="A1272" s="31" t="s">
        <v>1039</v>
      </c>
      <c r="B1272" s="33"/>
      <c r="C1272" s="33"/>
      <c r="D1272" s="11">
        <f t="shared" si="19"/>
      </c>
      <c r="E1272" s="112"/>
    </row>
    <row r="1273" spans="1:5" ht="14.25">
      <c r="A1273" s="31" t="s">
        <v>1040</v>
      </c>
      <c r="B1273" s="17">
        <f>SUM(B1274:B1275)</f>
        <v>0</v>
      </c>
      <c r="C1273" s="17">
        <f>SUM(C1274:C1275)</f>
        <v>0</v>
      </c>
      <c r="D1273" s="11">
        <f t="shared" si="19"/>
      </c>
      <c r="E1273" s="115"/>
    </row>
    <row r="1274" spans="1:5" ht="14.25">
      <c r="A1274" s="31" t="s">
        <v>1041</v>
      </c>
      <c r="B1274" s="33"/>
      <c r="C1274" s="33"/>
      <c r="D1274" s="11">
        <f t="shared" si="19"/>
      </c>
      <c r="E1274" s="115"/>
    </row>
    <row r="1275" spans="1:5" ht="14.25">
      <c r="A1275" s="31" t="s">
        <v>888</v>
      </c>
      <c r="B1275" s="33"/>
      <c r="C1275" s="33"/>
      <c r="D1275" s="11">
        <f t="shared" si="19"/>
      </c>
      <c r="E1275" s="115"/>
    </row>
    <row r="1276" spans="1:5" ht="14.25">
      <c r="A1276" s="31"/>
      <c r="B1276" s="33"/>
      <c r="C1276" s="33"/>
      <c r="D1276" s="33"/>
      <c r="E1276" s="115"/>
    </row>
    <row r="1277" spans="1:5" ht="14.25">
      <c r="A1277" s="31"/>
      <c r="B1277" s="33"/>
      <c r="C1277" s="33"/>
      <c r="D1277" s="33"/>
      <c r="E1277" s="115"/>
    </row>
    <row r="1278" spans="1:5" ht="14.25">
      <c r="A1278" s="38" t="s">
        <v>1042</v>
      </c>
      <c r="B1278" s="105">
        <f>SUM(B1273,B1271,B1265,B1264,B1207,B1154,B1134,B1090,B1080,B1065,B1045,B979,B915,B804,B785,B712,B640,B520,B463,B409,B356,B265,B253,B250,B5)</f>
        <v>6171.95</v>
      </c>
      <c r="C1278" s="105">
        <f>SUM(C1273,C1271,C1265,C1264,C1207,C1154,C1134,C1090,C1080,C1065,C1045,C979,C915,C804,C785,C712,C640,C520,C463,C409,C356,C265,C253,C250,C5)</f>
        <v>5958</v>
      </c>
      <c r="D1278" s="11">
        <f t="shared" si="19"/>
        <v>96.5</v>
      </c>
      <c r="E1278" s="115"/>
    </row>
  </sheetData>
  <sheetProtection formatCells="0" formatColumns="0" formatRows="0" insertColumns="0" insertRows="0" insertHyperlinks="0" deleteColumns="0" deleteRows="0" sort="0" autoFilter="0" pivotTables="0"/>
  <autoFilter ref="A4:E1278"/>
  <mergeCells count="1">
    <mergeCell ref="A2:E2"/>
  </mergeCells>
  <printOptions horizontalCentered="1"/>
  <pageMargins left="0.32" right="0.32" top="0.35" bottom="0.35" header="0.32" footer="0.32"/>
  <pageSetup errors="blank"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showGridLines="0" showZeros="0" zoomScale="80" zoomScaleNormal="80" workbookViewId="0" topLeftCell="A1">
      <pane ySplit="5" topLeftCell="A75" activePane="bottomLeft" state="frozen"/>
      <selection pane="bottomLeft" activeCell="D22" sqref="D22"/>
    </sheetView>
  </sheetViews>
  <sheetFormatPr defaultColWidth="9.00390625" defaultRowHeight="14.25"/>
  <cols>
    <col min="1" max="1" width="50.125" style="69" customWidth="1"/>
    <col min="2" max="2" width="20.50390625" style="69" customWidth="1"/>
    <col min="3" max="3" width="16.625" style="69" customWidth="1"/>
    <col min="4" max="4" width="43.625" style="69" customWidth="1"/>
    <col min="5" max="5" width="19.50390625" style="69" customWidth="1"/>
    <col min="6" max="6" width="16.625" style="69" customWidth="1"/>
    <col min="7" max="16384" width="9.00390625" style="69" customWidth="1"/>
  </cols>
  <sheetData>
    <row r="1" spans="1:2" ht="18" customHeight="1">
      <c r="A1" s="67" t="s">
        <v>1043</v>
      </c>
      <c r="B1" s="67"/>
    </row>
    <row r="2" spans="1:6" s="67" customFormat="1" ht="20.25">
      <c r="A2" s="70" t="s">
        <v>1044</v>
      </c>
      <c r="B2" s="70"/>
      <c r="C2" s="70"/>
      <c r="D2" s="70"/>
      <c r="E2" s="70"/>
      <c r="F2" s="70"/>
    </row>
    <row r="3" spans="1:6" ht="20.25" customHeight="1">
      <c r="A3" s="67"/>
      <c r="B3" s="67"/>
      <c r="F3" s="71" t="s">
        <v>27</v>
      </c>
    </row>
    <row r="4" spans="1:6" ht="31.5" customHeight="1">
      <c r="A4" s="72" t="s">
        <v>1045</v>
      </c>
      <c r="B4" s="73"/>
      <c r="C4" s="74"/>
      <c r="D4" s="72" t="s">
        <v>1046</v>
      </c>
      <c r="E4" s="73"/>
      <c r="F4" s="74"/>
    </row>
    <row r="5" spans="1:6" ht="21.75" customHeight="1">
      <c r="A5" s="75" t="s">
        <v>63</v>
      </c>
      <c r="B5" s="76" t="s">
        <v>29</v>
      </c>
      <c r="C5" s="75" t="s">
        <v>30</v>
      </c>
      <c r="D5" s="75" t="s">
        <v>63</v>
      </c>
      <c r="E5" s="76" t="s">
        <v>29</v>
      </c>
      <c r="F5" s="75" t="s">
        <v>30</v>
      </c>
    </row>
    <row r="6" spans="1:6" ht="19.5" customHeight="1">
      <c r="A6" s="77" t="s">
        <v>1047</v>
      </c>
      <c r="B6" s="78">
        <f>'表一'!B35</f>
        <v>10443</v>
      </c>
      <c r="C6" s="78">
        <f>'表一'!C35</f>
        <v>11000</v>
      </c>
      <c r="D6" s="77" t="s">
        <v>1048</v>
      </c>
      <c r="E6" s="79">
        <f>'表二'!B1278</f>
        <v>6171.95</v>
      </c>
      <c r="F6" s="79">
        <f>'表二'!C1278</f>
        <v>5958</v>
      </c>
    </row>
    <row r="7" spans="1:6" ht="19.5" customHeight="1">
      <c r="A7" s="80" t="s">
        <v>1049</v>
      </c>
      <c r="B7" s="79">
        <f>SUM(B8,B76:B77,B81:B84)</f>
        <v>1555</v>
      </c>
      <c r="C7" s="79">
        <f>SUM(C8,C76:C77,C81:C84)</f>
        <v>830</v>
      </c>
      <c r="D7" s="80" t="s">
        <v>1050</v>
      </c>
      <c r="E7" s="79">
        <f>SUM(E8,E77:E83)</f>
        <v>5826</v>
      </c>
      <c r="F7" s="79">
        <f>SUM(F8,F77:F83)</f>
        <v>5872</v>
      </c>
    </row>
    <row r="8" spans="1:6" ht="19.5" customHeight="1">
      <c r="A8" s="81" t="s">
        <v>1051</v>
      </c>
      <c r="B8" s="79">
        <f>SUM(B9,B16,B52)</f>
        <v>1555</v>
      </c>
      <c r="C8" s="79">
        <f>SUM(C9,C16,C52)</f>
        <v>560</v>
      </c>
      <c r="D8" s="81" t="s">
        <v>1052</v>
      </c>
      <c r="E8" s="79">
        <f>SUM(E9:E10)</f>
        <v>5826</v>
      </c>
      <c r="F8" s="79">
        <f>SUM(F9:F10)</f>
        <v>5602</v>
      </c>
    </row>
    <row r="9" spans="1:6" ht="19.5" customHeight="1">
      <c r="A9" s="81" t="s">
        <v>1053</v>
      </c>
      <c r="B9" s="79">
        <f>SUM(B10:B15)</f>
        <v>0</v>
      </c>
      <c r="C9" s="79">
        <f>SUM(C10:C15)</f>
        <v>0</v>
      </c>
      <c r="D9" s="81" t="s">
        <v>1054</v>
      </c>
      <c r="E9" s="82">
        <v>5302</v>
      </c>
      <c r="F9" s="83">
        <v>4561</v>
      </c>
    </row>
    <row r="10" spans="1:6" ht="19.5" customHeight="1">
      <c r="A10" s="84" t="s">
        <v>1055</v>
      </c>
      <c r="B10" s="82"/>
      <c r="C10" s="82"/>
      <c r="D10" s="81" t="s">
        <v>1056</v>
      </c>
      <c r="E10" s="82">
        <v>524</v>
      </c>
      <c r="F10" s="83">
        <v>1041</v>
      </c>
    </row>
    <row r="11" spans="1:6" ht="19.5" customHeight="1">
      <c r="A11" s="84" t="s">
        <v>1057</v>
      </c>
      <c r="B11" s="82"/>
      <c r="C11" s="82"/>
      <c r="D11" s="81"/>
      <c r="E11" s="82"/>
      <c r="F11" s="83"/>
    </row>
    <row r="12" spans="1:6" ht="19.5" customHeight="1">
      <c r="A12" s="84" t="s">
        <v>1058</v>
      </c>
      <c r="B12" s="82"/>
      <c r="C12" s="82"/>
      <c r="D12" s="81" t="s">
        <v>0</v>
      </c>
      <c r="E12" s="82"/>
      <c r="F12" s="83"/>
    </row>
    <row r="13" spans="1:6" ht="19.5" customHeight="1">
      <c r="A13" s="84" t="s">
        <v>1059</v>
      </c>
      <c r="B13" s="82"/>
      <c r="C13" s="82"/>
      <c r="D13" s="81" t="s">
        <v>0</v>
      </c>
      <c r="E13" s="82"/>
      <c r="F13" s="83"/>
    </row>
    <row r="14" spans="1:6" ht="19.5" customHeight="1">
      <c r="A14" s="84" t="s">
        <v>1060</v>
      </c>
      <c r="B14" s="82"/>
      <c r="C14" s="82"/>
      <c r="D14" s="81" t="s">
        <v>0</v>
      </c>
      <c r="E14" s="82"/>
      <c r="F14" s="83"/>
    </row>
    <row r="15" spans="1:6" ht="19.5" customHeight="1">
      <c r="A15" s="84" t="s">
        <v>1061</v>
      </c>
      <c r="B15" s="82"/>
      <c r="C15" s="82"/>
      <c r="D15" s="81" t="s">
        <v>0</v>
      </c>
      <c r="E15" s="82"/>
      <c r="F15" s="83"/>
    </row>
    <row r="16" spans="1:6" ht="19.5" customHeight="1">
      <c r="A16" s="84" t="s">
        <v>1062</v>
      </c>
      <c r="B16" s="79">
        <f>SUM(B17:B51)</f>
        <v>1555</v>
      </c>
      <c r="C16" s="79">
        <f>SUM(C17:C51)</f>
        <v>560</v>
      </c>
      <c r="D16" s="81" t="s">
        <v>0</v>
      </c>
      <c r="E16" s="82"/>
      <c r="F16" s="83"/>
    </row>
    <row r="17" spans="1:6" ht="19.5" customHeight="1">
      <c r="A17" s="84" t="s">
        <v>1063</v>
      </c>
      <c r="B17" s="82"/>
      <c r="C17" s="82"/>
      <c r="D17" s="81" t="s">
        <v>0</v>
      </c>
      <c r="E17" s="82"/>
      <c r="F17" s="83"/>
    </row>
    <row r="18" spans="1:6" ht="19.5" customHeight="1">
      <c r="A18" s="85" t="s">
        <v>1064</v>
      </c>
      <c r="B18" s="86"/>
      <c r="C18" s="86"/>
      <c r="D18" s="81" t="s">
        <v>0</v>
      </c>
      <c r="E18" s="82"/>
      <c r="F18" s="83"/>
    </row>
    <row r="19" spans="1:6" ht="19.5" customHeight="1">
      <c r="A19" s="87" t="s">
        <v>1065</v>
      </c>
      <c r="B19" s="88"/>
      <c r="C19" s="88"/>
      <c r="D19" s="81" t="s">
        <v>0</v>
      </c>
      <c r="E19" s="82"/>
      <c r="F19" s="83"/>
    </row>
    <row r="20" spans="1:6" ht="19.5" customHeight="1">
      <c r="A20" s="87" t="s">
        <v>1066</v>
      </c>
      <c r="B20" s="88">
        <v>1555</v>
      </c>
      <c r="C20" s="88">
        <v>560</v>
      </c>
      <c r="D20" s="81" t="s">
        <v>0</v>
      </c>
      <c r="E20" s="82"/>
      <c r="F20" s="83"/>
    </row>
    <row r="21" spans="1:6" ht="19.5" customHeight="1">
      <c r="A21" s="87" t="s">
        <v>1067</v>
      </c>
      <c r="B21" s="88"/>
      <c r="C21" s="88"/>
      <c r="D21" s="81" t="s">
        <v>0</v>
      </c>
      <c r="E21" s="82"/>
      <c r="F21" s="83"/>
    </row>
    <row r="22" spans="1:6" ht="19.5" customHeight="1">
      <c r="A22" s="87" t="s">
        <v>1068</v>
      </c>
      <c r="B22" s="88"/>
      <c r="C22" s="88"/>
      <c r="D22" s="81" t="s">
        <v>0</v>
      </c>
      <c r="E22" s="82"/>
      <c r="F22" s="83"/>
    </row>
    <row r="23" spans="1:6" ht="19.5" customHeight="1">
      <c r="A23" s="87" t="s">
        <v>1069</v>
      </c>
      <c r="B23" s="88"/>
      <c r="C23" s="88"/>
      <c r="D23" s="87" t="s">
        <v>0</v>
      </c>
      <c r="E23" s="88"/>
      <c r="F23" s="83"/>
    </row>
    <row r="24" spans="1:6" ht="19.5" customHeight="1">
      <c r="A24" s="87" t="s">
        <v>1070</v>
      </c>
      <c r="B24" s="88"/>
      <c r="C24" s="88"/>
      <c r="D24" s="87" t="s">
        <v>0</v>
      </c>
      <c r="E24" s="88"/>
      <c r="F24" s="83"/>
    </row>
    <row r="25" spans="1:6" ht="19.5" customHeight="1">
      <c r="A25" s="87" t="s">
        <v>1071</v>
      </c>
      <c r="B25" s="88"/>
      <c r="C25" s="88"/>
      <c r="D25" s="85" t="s">
        <v>0</v>
      </c>
      <c r="E25" s="86"/>
      <c r="F25" s="83"/>
    </row>
    <row r="26" spans="1:6" ht="19.5" customHeight="1">
      <c r="A26" s="87" t="s">
        <v>1072</v>
      </c>
      <c r="B26" s="88"/>
      <c r="C26" s="88"/>
      <c r="D26" s="87" t="s">
        <v>0</v>
      </c>
      <c r="E26" s="88"/>
      <c r="F26" s="83"/>
    </row>
    <row r="27" spans="1:6" ht="19.5" customHeight="1">
      <c r="A27" s="87" t="s">
        <v>1073</v>
      </c>
      <c r="B27" s="88"/>
      <c r="C27" s="88"/>
      <c r="D27" s="87" t="s">
        <v>0</v>
      </c>
      <c r="E27" s="88"/>
      <c r="F27" s="83"/>
    </row>
    <row r="28" spans="1:6" ht="19.5" customHeight="1">
      <c r="A28" s="87" t="s">
        <v>1074</v>
      </c>
      <c r="B28" s="88"/>
      <c r="C28" s="88"/>
      <c r="D28" s="87" t="s">
        <v>0</v>
      </c>
      <c r="E28" s="88"/>
      <c r="F28" s="83"/>
    </row>
    <row r="29" spans="1:6" ht="19.5" customHeight="1">
      <c r="A29" s="87" t="s">
        <v>1075</v>
      </c>
      <c r="B29" s="88"/>
      <c r="C29" s="88"/>
      <c r="D29" s="87" t="s">
        <v>0</v>
      </c>
      <c r="E29" s="88"/>
      <c r="F29" s="83"/>
    </row>
    <row r="30" spans="1:6" ht="19.5" customHeight="1">
      <c r="A30" s="89" t="s">
        <v>1076</v>
      </c>
      <c r="B30" s="90"/>
      <c r="C30" s="90"/>
      <c r="D30" s="87" t="s">
        <v>0</v>
      </c>
      <c r="E30" s="88"/>
      <c r="F30" s="83"/>
    </row>
    <row r="31" spans="1:6" ht="19.5" customHeight="1">
      <c r="A31" s="89" t="s">
        <v>1077</v>
      </c>
      <c r="B31" s="90"/>
      <c r="C31" s="90"/>
      <c r="D31" s="87" t="s">
        <v>0</v>
      </c>
      <c r="E31" s="88"/>
      <c r="F31" s="83"/>
    </row>
    <row r="32" spans="1:6" ht="19.5" customHeight="1">
      <c r="A32" s="89" t="s">
        <v>1078</v>
      </c>
      <c r="B32" s="90"/>
      <c r="C32" s="90"/>
      <c r="D32" s="87" t="s">
        <v>0</v>
      </c>
      <c r="E32" s="88"/>
      <c r="F32" s="83"/>
    </row>
    <row r="33" spans="1:6" ht="19.5" customHeight="1">
      <c r="A33" s="89" t="s">
        <v>1079</v>
      </c>
      <c r="B33" s="90"/>
      <c r="C33" s="90"/>
      <c r="D33" s="87" t="s">
        <v>0</v>
      </c>
      <c r="E33" s="88"/>
      <c r="F33" s="83"/>
    </row>
    <row r="34" spans="1:6" ht="19.5" customHeight="1">
      <c r="A34" s="89" t="s">
        <v>1080</v>
      </c>
      <c r="B34" s="90"/>
      <c r="C34" s="90"/>
      <c r="D34" s="81" t="s">
        <v>0</v>
      </c>
      <c r="E34" s="82"/>
      <c r="F34" s="83"/>
    </row>
    <row r="35" spans="1:6" ht="19.5" customHeight="1">
      <c r="A35" s="89" t="s">
        <v>1081</v>
      </c>
      <c r="B35" s="90"/>
      <c r="C35" s="90"/>
      <c r="D35" s="81" t="s">
        <v>0</v>
      </c>
      <c r="E35" s="82"/>
      <c r="F35" s="83"/>
    </row>
    <row r="36" spans="1:6" ht="19.5" customHeight="1">
      <c r="A36" s="89" t="s">
        <v>1082</v>
      </c>
      <c r="B36" s="90"/>
      <c r="C36" s="90"/>
      <c r="D36" s="81" t="s">
        <v>0</v>
      </c>
      <c r="E36" s="82"/>
      <c r="F36" s="83"/>
    </row>
    <row r="37" spans="1:6" ht="19.5" customHeight="1">
      <c r="A37" s="89" t="s">
        <v>1083</v>
      </c>
      <c r="B37" s="90"/>
      <c r="C37" s="90"/>
      <c r="D37" s="81" t="s">
        <v>0</v>
      </c>
      <c r="E37" s="82"/>
      <c r="F37" s="83"/>
    </row>
    <row r="38" spans="1:6" ht="19.5" customHeight="1">
      <c r="A38" s="89" t="s">
        <v>1084</v>
      </c>
      <c r="B38" s="90"/>
      <c r="C38" s="90"/>
      <c r="D38" s="81" t="s">
        <v>0</v>
      </c>
      <c r="E38" s="82"/>
      <c r="F38" s="83"/>
    </row>
    <row r="39" spans="1:6" ht="19.5" customHeight="1">
      <c r="A39" s="89" t="s">
        <v>1085</v>
      </c>
      <c r="B39" s="90"/>
      <c r="C39" s="90"/>
      <c r="D39" s="81" t="s">
        <v>0</v>
      </c>
      <c r="E39" s="82"/>
      <c r="F39" s="83"/>
    </row>
    <row r="40" spans="1:6" ht="19.5" customHeight="1">
      <c r="A40" s="89" t="s">
        <v>1086</v>
      </c>
      <c r="B40" s="90"/>
      <c r="C40" s="90"/>
      <c r="D40" s="81" t="s">
        <v>0</v>
      </c>
      <c r="E40" s="82"/>
      <c r="F40" s="83"/>
    </row>
    <row r="41" spans="1:6" ht="19.5" customHeight="1">
      <c r="A41" s="89" t="s">
        <v>1087</v>
      </c>
      <c r="B41" s="90"/>
      <c r="C41" s="90"/>
      <c r="D41" s="81" t="s">
        <v>0</v>
      </c>
      <c r="E41" s="82"/>
      <c r="F41" s="83"/>
    </row>
    <row r="42" spans="1:6" ht="19.5" customHeight="1">
      <c r="A42" s="89" t="s">
        <v>1088</v>
      </c>
      <c r="B42" s="90"/>
      <c r="C42" s="90"/>
      <c r="D42" s="81" t="s">
        <v>0</v>
      </c>
      <c r="E42" s="82"/>
      <c r="F42" s="83"/>
    </row>
    <row r="43" spans="1:6" ht="19.5" customHeight="1">
      <c r="A43" s="89" t="s">
        <v>1089</v>
      </c>
      <c r="B43" s="90"/>
      <c r="C43" s="90"/>
      <c r="D43" s="81" t="s">
        <v>0</v>
      </c>
      <c r="E43" s="82"/>
      <c r="F43" s="83"/>
    </row>
    <row r="44" spans="1:6" ht="19.5" customHeight="1">
      <c r="A44" s="89" t="s">
        <v>1090</v>
      </c>
      <c r="B44" s="90"/>
      <c r="C44" s="90"/>
      <c r="D44" s="81" t="s">
        <v>0</v>
      </c>
      <c r="E44" s="82"/>
      <c r="F44" s="83"/>
    </row>
    <row r="45" spans="1:6" ht="19.5" customHeight="1">
      <c r="A45" s="89" t="s">
        <v>1091</v>
      </c>
      <c r="B45" s="90"/>
      <c r="C45" s="90"/>
      <c r="D45" s="81" t="s">
        <v>0</v>
      </c>
      <c r="E45" s="82"/>
      <c r="F45" s="83"/>
    </row>
    <row r="46" spans="1:6" ht="19.5" customHeight="1">
      <c r="A46" s="89" t="s">
        <v>1092</v>
      </c>
      <c r="B46" s="90"/>
      <c r="C46" s="90"/>
      <c r="D46" s="81" t="s">
        <v>0</v>
      </c>
      <c r="E46" s="82"/>
      <c r="F46" s="83"/>
    </row>
    <row r="47" spans="1:6" ht="19.5" customHeight="1">
      <c r="A47" s="89" t="s">
        <v>1093</v>
      </c>
      <c r="B47" s="90"/>
      <c r="C47" s="90"/>
      <c r="D47" s="81" t="s">
        <v>0</v>
      </c>
      <c r="E47" s="82"/>
      <c r="F47" s="83"/>
    </row>
    <row r="48" spans="1:6" ht="19.5" customHeight="1">
      <c r="A48" s="89" t="s">
        <v>1094</v>
      </c>
      <c r="B48" s="90"/>
      <c r="C48" s="90"/>
      <c r="D48" s="87" t="s">
        <v>0</v>
      </c>
      <c r="E48" s="88"/>
      <c r="F48" s="83"/>
    </row>
    <row r="49" spans="1:6" ht="19.5" customHeight="1">
      <c r="A49" s="89" t="s">
        <v>1095</v>
      </c>
      <c r="B49" s="90"/>
      <c r="C49" s="90"/>
      <c r="D49" s="87"/>
      <c r="E49" s="88"/>
      <c r="F49" s="83"/>
    </row>
    <row r="50" spans="1:6" ht="19.5" customHeight="1">
      <c r="A50" s="89" t="s">
        <v>1096</v>
      </c>
      <c r="B50" s="90"/>
      <c r="C50" s="90"/>
      <c r="D50" s="87" t="s">
        <v>0</v>
      </c>
      <c r="E50" s="88"/>
      <c r="F50" s="83"/>
    </row>
    <row r="51" spans="1:6" ht="19.5" customHeight="1">
      <c r="A51" s="87" t="s">
        <v>1097</v>
      </c>
      <c r="B51" s="88"/>
      <c r="C51" s="88"/>
      <c r="D51" s="87" t="s">
        <v>0</v>
      </c>
      <c r="E51" s="88"/>
      <c r="F51" s="83"/>
    </row>
    <row r="52" spans="1:6" ht="19.5" customHeight="1">
      <c r="A52" s="87" t="s">
        <v>1098</v>
      </c>
      <c r="B52" s="78">
        <f>SUM(B53:B73)</f>
        <v>0</v>
      </c>
      <c r="C52" s="78">
        <f>SUM(C53:C73)</f>
        <v>0</v>
      </c>
      <c r="D52" s="87" t="s">
        <v>0</v>
      </c>
      <c r="E52" s="88"/>
      <c r="F52" s="83"/>
    </row>
    <row r="53" spans="1:6" ht="19.5" customHeight="1">
      <c r="A53" s="87" t="s">
        <v>1099</v>
      </c>
      <c r="B53" s="91"/>
      <c r="C53" s="91"/>
      <c r="D53" s="87" t="s">
        <v>0</v>
      </c>
      <c r="E53" s="88"/>
      <c r="F53" s="83"/>
    </row>
    <row r="54" spans="1:6" ht="19.5" customHeight="1">
      <c r="A54" s="87" t="s">
        <v>1100</v>
      </c>
      <c r="B54" s="91"/>
      <c r="C54" s="91"/>
      <c r="D54" s="87"/>
      <c r="E54" s="88"/>
      <c r="F54" s="83"/>
    </row>
    <row r="55" spans="1:6" ht="19.5" customHeight="1">
      <c r="A55" s="87" t="s">
        <v>1101</v>
      </c>
      <c r="B55" s="82"/>
      <c r="C55" s="82"/>
      <c r="D55" s="87"/>
      <c r="E55" s="88"/>
      <c r="F55" s="83"/>
    </row>
    <row r="56" spans="1:6" ht="19.5" customHeight="1">
      <c r="A56" s="87" t="s">
        <v>1102</v>
      </c>
      <c r="B56" s="82"/>
      <c r="C56" s="82"/>
      <c r="D56" s="87"/>
      <c r="E56" s="82"/>
      <c r="F56" s="83"/>
    </row>
    <row r="57" spans="1:6" ht="19.5" customHeight="1">
      <c r="A57" s="87" t="s">
        <v>1103</v>
      </c>
      <c r="B57" s="83"/>
      <c r="C57" s="83"/>
      <c r="D57" s="87"/>
      <c r="E57" s="82"/>
      <c r="F57" s="83"/>
    </row>
    <row r="58" spans="1:6" ht="19.5" customHeight="1">
      <c r="A58" s="87" t="s">
        <v>1104</v>
      </c>
      <c r="B58" s="82"/>
      <c r="C58" s="82"/>
      <c r="D58" s="87"/>
      <c r="E58" s="82"/>
      <c r="F58" s="83"/>
    </row>
    <row r="59" spans="1:6" ht="19.5" customHeight="1">
      <c r="A59" s="87" t="s">
        <v>1105</v>
      </c>
      <c r="B59" s="82"/>
      <c r="C59" s="82"/>
      <c r="D59" s="87"/>
      <c r="E59" s="82"/>
      <c r="F59" s="83"/>
    </row>
    <row r="60" spans="1:6" ht="19.5" customHeight="1">
      <c r="A60" s="87" t="s">
        <v>1106</v>
      </c>
      <c r="B60" s="82"/>
      <c r="C60" s="82"/>
      <c r="D60" s="87"/>
      <c r="E60" s="92"/>
      <c r="F60" s="93"/>
    </row>
    <row r="61" spans="1:6" s="68" customFormat="1" ht="19.5" customHeight="1">
      <c r="A61" s="87" t="s">
        <v>1107</v>
      </c>
      <c r="B61" s="92"/>
      <c r="C61" s="92"/>
      <c r="D61" s="87"/>
      <c r="E61" s="92"/>
      <c r="F61" s="93"/>
    </row>
    <row r="62" spans="1:6" ht="19.5" customHeight="1">
      <c r="A62" s="87" t="s">
        <v>1108</v>
      </c>
      <c r="B62" s="82"/>
      <c r="C62" s="82"/>
      <c r="D62" s="87"/>
      <c r="E62" s="82"/>
      <c r="F62" s="83"/>
    </row>
    <row r="63" spans="1:6" ht="19.5" customHeight="1">
      <c r="A63" s="87" t="s">
        <v>1109</v>
      </c>
      <c r="B63" s="82"/>
      <c r="C63" s="82"/>
      <c r="D63" s="87"/>
      <c r="E63" s="82"/>
      <c r="F63" s="83"/>
    </row>
    <row r="64" spans="1:6" ht="19.5" customHeight="1">
      <c r="A64" s="87" t="s">
        <v>1110</v>
      </c>
      <c r="B64" s="82"/>
      <c r="C64" s="82"/>
      <c r="D64" s="87"/>
      <c r="E64" s="82"/>
      <c r="F64" s="83"/>
    </row>
    <row r="65" spans="1:6" ht="19.5" customHeight="1">
      <c r="A65" s="87" t="s">
        <v>1111</v>
      </c>
      <c r="B65" s="82"/>
      <c r="C65" s="82"/>
      <c r="D65" s="87"/>
      <c r="E65" s="82"/>
      <c r="F65" s="83"/>
    </row>
    <row r="66" spans="1:6" ht="19.5" customHeight="1">
      <c r="A66" s="87" t="s">
        <v>1112</v>
      </c>
      <c r="B66" s="82"/>
      <c r="C66" s="82"/>
      <c r="D66" s="87"/>
      <c r="E66" s="82"/>
      <c r="F66" s="83"/>
    </row>
    <row r="67" spans="1:6" ht="19.5" customHeight="1">
      <c r="A67" s="87" t="s">
        <v>1113</v>
      </c>
      <c r="B67" s="82"/>
      <c r="C67" s="82"/>
      <c r="D67" s="87"/>
      <c r="E67" s="82"/>
      <c r="F67" s="83"/>
    </row>
    <row r="68" spans="1:6" ht="19.5" customHeight="1">
      <c r="A68" s="87" t="s">
        <v>1114</v>
      </c>
      <c r="B68" s="82"/>
      <c r="C68" s="82"/>
      <c r="D68" s="87"/>
      <c r="E68" s="82"/>
      <c r="F68" s="83"/>
    </row>
    <row r="69" spans="1:6" ht="19.5" customHeight="1">
      <c r="A69" s="87" t="s">
        <v>1115</v>
      </c>
      <c r="B69" s="82"/>
      <c r="C69" s="82"/>
      <c r="D69" s="87"/>
      <c r="E69" s="82"/>
      <c r="F69" s="83"/>
    </row>
    <row r="70" spans="1:6" ht="19.5" customHeight="1">
      <c r="A70" s="87" t="s">
        <v>1116</v>
      </c>
      <c r="B70" s="82"/>
      <c r="C70" s="82"/>
      <c r="D70" s="87"/>
      <c r="E70" s="82"/>
      <c r="F70" s="83"/>
    </row>
    <row r="71" spans="1:6" ht="19.5" customHeight="1">
      <c r="A71" s="87" t="s">
        <v>1117</v>
      </c>
      <c r="B71" s="82"/>
      <c r="C71" s="82"/>
      <c r="D71" s="87"/>
      <c r="E71" s="82"/>
      <c r="F71" s="83"/>
    </row>
    <row r="72" spans="1:6" ht="19.5" customHeight="1">
      <c r="A72" s="87" t="s">
        <v>1118</v>
      </c>
      <c r="B72" s="82"/>
      <c r="C72" s="82"/>
      <c r="D72" s="94"/>
      <c r="E72" s="82"/>
      <c r="F72" s="83"/>
    </row>
    <row r="73" spans="1:6" ht="19.5" customHeight="1">
      <c r="A73" s="95" t="s">
        <v>1119</v>
      </c>
      <c r="B73" s="82"/>
      <c r="C73" s="82"/>
      <c r="D73" s="94"/>
      <c r="E73" s="82"/>
      <c r="F73" s="83"/>
    </row>
    <row r="74" spans="1:6" ht="19.5" customHeight="1">
      <c r="A74" s="95"/>
      <c r="B74" s="82"/>
      <c r="C74" s="82"/>
      <c r="D74" s="94"/>
      <c r="E74" s="96"/>
      <c r="F74" s="83"/>
    </row>
    <row r="75" spans="1:6" ht="19.5" customHeight="1">
      <c r="A75" s="95"/>
      <c r="B75" s="83"/>
      <c r="C75" s="83"/>
      <c r="D75" s="94"/>
      <c r="E75" s="83"/>
      <c r="F75" s="83"/>
    </row>
    <row r="76" spans="1:6" ht="19.5" customHeight="1">
      <c r="A76" s="84" t="s">
        <v>1120</v>
      </c>
      <c r="B76" s="83"/>
      <c r="C76" s="83">
        <v>270</v>
      </c>
      <c r="D76" s="87" t="s">
        <v>0</v>
      </c>
      <c r="E76" s="83"/>
      <c r="F76" s="83"/>
    </row>
    <row r="77" spans="1:6" ht="19.5" customHeight="1">
      <c r="A77" s="84" t="s">
        <v>1121</v>
      </c>
      <c r="B77" s="79">
        <f>SUM(B78:B80)</f>
        <v>0</v>
      </c>
      <c r="C77" s="79">
        <f>SUM(C78:C80)</f>
        <v>0</v>
      </c>
      <c r="D77" s="97" t="s">
        <v>1122</v>
      </c>
      <c r="E77" s="82"/>
      <c r="F77" s="83">
        <v>270</v>
      </c>
    </row>
    <row r="78" spans="1:6" ht="19.5" customHeight="1">
      <c r="A78" s="84" t="s">
        <v>1123</v>
      </c>
      <c r="B78" s="82"/>
      <c r="C78" s="82"/>
      <c r="D78" s="81" t="s">
        <v>1124</v>
      </c>
      <c r="E78" s="82"/>
      <c r="F78" s="83"/>
    </row>
    <row r="79" spans="1:6" ht="19.5" customHeight="1">
      <c r="A79" s="84" t="s">
        <v>1125</v>
      </c>
      <c r="B79" s="83"/>
      <c r="C79" s="83"/>
      <c r="D79" s="98" t="s">
        <v>1126</v>
      </c>
      <c r="E79" s="82"/>
      <c r="F79" s="83"/>
    </row>
    <row r="80" spans="1:6" ht="19.5" customHeight="1">
      <c r="A80" s="84" t="s">
        <v>1127</v>
      </c>
      <c r="B80" s="83"/>
      <c r="C80" s="83"/>
      <c r="D80" s="98" t="s">
        <v>1128</v>
      </c>
      <c r="E80" s="83"/>
      <c r="F80" s="83"/>
    </row>
    <row r="81" spans="1:6" ht="19.5" customHeight="1">
      <c r="A81" s="98" t="s">
        <v>1129</v>
      </c>
      <c r="B81" s="83"/>
      <c r="C81" s="83"/>
      <c r="D81" s="84" t="s">
        <v>1130</v>
      </c>
      <c r="E81" s="83"/>
      <c r="F81" s="83"/>
    </row>
    <row r="82" spans="1:6" ht="19.5" customHeight="1">
      <c r="A82" s="84" t="s">
        <v>1131</v>
      </c>
      <c r="B82" s="83"/>
      <c r="C82" s="83"/>
      <c r="D82" s="99" t="s">
        <v>1132</v>
      </c>
      <c r="E82" s="83"/>
      <c r="F82" s="83"/>
    </row>
    <row r="83" spans="1:6" ht="19.5" customHeight="1">
      <c r="A83" s="84" t="s">
        <v>1133</v>
      </c>
      <c r="B83" s="83"/>
      <c r="C83" s="83"/>
      <c r="D83" s="99" t="s">
        <v>1134</v>
      </c>
      <c r="E83" s="83"/>
      <c r="F83" s="83"/>
    </row>
    <row r="84" spans="1:6" ht="18.75" customHeight="1">
      <c r="A84" s="84" t="s">
        <v>1135</v>
      </c>
      <c r="B84" s="83"/>
      <c r="C84" s="83"/>
      <c r="D84" s="84"/>
      <c r="E84" s="83"/>
      <c r="F84" s="83"/>
    </row>
    <row r="85" spans="1:6" ht="21.75" customHeight="1">
      <c r="A85" s="84"/>
      <c r="B85" s="83"/>
      <c r="C85" s="83"/>
      <c r="D85" s="84"/>
      <c r="E85" s="83"/>
      <c r="F85" s="83"/>
    </row>
    <row r="86" spans="1:6" ht="21.75" customHeight="1">
      <c r="A86" s="84"/>
      <c r="B86" s="83"/>
      <c r="C86" s="83"/>
      <c r="D86" s="84"/>
      <c r="E86" s="83"/>
      <c r="F86" s="83"/>
    </row>
    <row r="87" spans="1:6" ht="21.75" customHeight="1">
      <c r="A87" s="84"/>
      <c r="B87" s="83"/>
      <c r="C87" s="83"/>
      <c r="D87" s="84" t="s">
        <v>0</v>
      </c>
      <c r="E87" s="83"/>
      <c r="F87" s="83"/>
    </row>
    <row r="88" spans="1:6" ht="21.75" customHeight="1">
      <c r="A88" s="84"/>
      <c r="B88" s="83"/>
      <c r="C88" s="83"/>
      <c r="D88" s="84"/>
      <c r="E88" s="83"/>
      <c r="F88" s="83"/>
    </row>
    <row r="89" spans="1:6" ht="21.75" customHeight="1">
      <c r="A89" s="84"/>
      <c r="B89" s="83"/>
      <c r="C89" s="83"/>
      <c r="D89" s="84"/>
      <c r="E89" s="83"/>
      <c r="F89" s="83"/>
    </row>
    <row r="90" spans="1:6" ht="21.75" customHeight="1">
      <c r="A90" s="100" t="s">
        <v>1136</v>
      </c>
      <c r="B90" s="78">
        <f>SUM(B6:B7)</f>
        <v>11998</v>
      </c>
      <c r="C90" s="78">
        <f>SUM(C6:C7)</f>
        <v>11830</v>
      </c>
      <c r="D90" s="100" t="s">
        <v>1137</v>
      </c>
      <c r="E90" s="79">
        <f>SUM(E6:E7)</f>
        <v>11997.95</v>
      </c>
      <c r="F90" s="79">
        <f>SUM(F6:F7)</f>
        <v>11830</v>
      </c>
    </row>
    <row r="91" ht="14.25">
      <c r="D91" s="101"/>
    </row>
    <row r="92" spans="3:5" ht="14.25">
      <c r="C92" s="102" t="e">
        <f>IF(C78=#REF!,"","预算数从政府性基金调入和预算数政府性基金调出不等")</f>
        <v>#REF!</v>
      </c>
      <c r="D92" s="101"/>
      <c r="E92" s="102" t="str">
        <f>IF(E78=C76,"","上年执行数年终结余和预算数上年结余不等")</f>
        <v>上年执行数年终结余和预算数上年结余不等</v>
      </c>
    </row>
    <row r="93" spans="2:6" ht="14.25">
      <c r="B93" s="102" t="e">
        <f>IF(B78=#REF!,"","上年执行数从政府性基金调入和上年执行数政府性基金调出不等")</f>
        <v>#REF!</v>
      </c>
      <c r="C93" s="102" t="e">
        <f>IF(C78=#REF!,"","预算数从政府性基金调入和预算数政府性基金调出不等")</f>
        <v>#REF!</v>
      </c>
      <c r="D93" s="101"/>
      <c r="E93" s="102" t="str">
        <f>IF(B90=E90,"","上年执行数收支不等")</f>
        <v>上年执行数收支不等</v>
      </c>
      <c r="F93" s="102">
        <f>IF(C90=F90,"","预算数收支不等")</f>
      </c>
    </row>
    <row r="94" ht="14.25">
      <c r="D94" s="101"/>
    </row>
    <row r="95" ht="14.25">
      <c r="D95" s="101"/>
    </row>
    <row r="96" ht="14.25">
      <c r="D96" s="101"/>
    </row>
    <row r="97" ht="14.25">
      <c r="D97" s="101"/>
    </row>
    <row r="98" ht="14.25">
      <c r="D98" s="101"/>
    </row>
    <row r="99" ht="14.25">
      <c r="D99" s="101"/>
    </row>
    <row r="100" ht="14.25">
      <c r="D100" s="101"/>
    </row>
    <row r="101" ht="14.25">
      <c r="D101" s="101"/>
    </row>
    <row r="102" ht="14.25">
      <c r="D102" s="101"/>
    </row>
    <row r="103" ht="14.25">
      <c r="D103" s="101"/>
    </row>
    <row r="104" ht="14.25">
      <c r="D104" s="101"/>
    </row>
    <row r="105" ht="14.25">
      <c r="D105" s="101"/>
    </row>
    <row r="106" ht="14.25">
      <c r="D106" s="101"/>
    </row>
    <row r="107" ht="14.25">
      <c r="D107" s="101"/>
    </row>
    <row r="108" ht="14.25">
      <c r="D108" s="101"/>
    </row>
    <row r="109" ht="14.25">
      <c r="D109" s="101"/>
    </row>
  </sheetData>
  <sheetProtection formatCells="0" formatColumns="0" formatRows="0" insertColumns="0" insertRows="0" insertHyperlinks="0" deleteColumns="0" deleteRows="0" sort="0" autoFilter="0" pivotTables="0"/>
  <protectedRanges>
    <protectedRange password="CC35" sqref="B30:C50" name="区域1"/>
  </protectedRanges>
  <mergeCells count="3">
    <mergeCell ref="A2:F2"/>
    <mergeCell ref="A4:C4"/>
    <mergeCell ref="D4:F4"/>
  </mergeCells>
  <printOptions horizontalCentered="1"/>
  <pageMargins left="0.47" right="0.47" top="0.59" bottom="0.47" header="0.32" footer="0.32"/>
  <pageSetup errors="blank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3"/>
  <sheetViews>
    <sheetView showGridLines="0" showZeros="0" zoomScale="80" zoomScaleNormal="80" workbookViewId="0" topLeftCell="A1">
      <pane xSplit="1" ySplit="5" topLeftCell="B6" activePane="bottomRight" state="frozen"/>
      <selection pane="bottomRight" activeCell="D143" sqref="D143"/>
    </sheetView>
  </sheetViews>
  <sheetFormatPr defaultColWidth="9.00390625" defaultRowHeight="14.25"/>
  <cols>
    <col min="1" max="1" width="45.25390625" style="20" customWidth="1"/>
    <col min="2" max="2" width="15.50390625" style="20" customWidth="1"/>
    <col min="3" max="3" width="15.25390625" style="20" customWidth="1"/>
    <col min="4" max="4" width="19.125" style="20" customWidth="1"/>
    <col min="5" max="5" width="18.125" style="20" customWidth="1"/>
    <col min="6" max="7" width="15.25390625" style="20" customWidth="1"/>
    <col min="8" max="8" width="15.50390625" style="20" customWidth="1"/>
    <col min="9" max="16384" width="9.00390625" style="20" customWidth="1"/>
  </cols>
  <sheetData>
    <row r="1" ht="14.25">
      <c r="A1" s="22" t="s">
        <v>1138</v>
      </c>
    </row>
    <row r="2" spans="1:8" ht="20.25">
      <c r="A2" s="45" t="s">
        <v>1139</v>
      </c>
      <c r="B2" s="45"/>
      <c r="C2" s="45"/>
      <c r="D2" s="45"/>
      <c r="E2" s="45"/>
      <c r="F2" s="45"/>
      <c r="G2" s="45"/>
      <c r="H2" s="45"/>
    </row>
    <row r="3" spans="1:8" ht="18" customHeight="1">
      <c r="A3" s="22"/>
      <c r="H3" s="46" t="s">
        <v>27</v>
      </c>
    </row>
    <row r="4" spans="1:8" s="44" customFormat="1" ht="31.5" customHeight="1">
      <c r="A4" s="47" t="s">
        <v>63</v>
      </c>
      <c r="B4" s="47" t="s">
        <v>1140</v>
      </c>
      <c r="C4" s="47" t="s">
        <v>1141</v>
      </c>
      <c r="D4" s="48" t="s">
        <v>1142</v>
      </c>
      <c r="E4" s="49" t="s">
        <v>1143</v>
      </c>
      <c r="F4" s="49" t="s">
        <v>1144</v>
      </c>
      <c r="G4" s="47" t="s">
        <v>1145</v>
      </c>
      <c r="H4" s="47" t="s">
        <v>1146</v>
      </c>
    </row>
    <row r="5" spans="1:8" s="44" customFormat="1" ht="27" customHeight="1">
      <c r="A5" s="47"/>
      <c r="B5" s="47"/>
      <c r="C5" s="47"/>
      <c r="D5" s="50"/>
      <c r="E5" s="49"/>
      <c r="F5" s="49"/>
      <c r="G5" s="47"/>
      <c r="H5" s="47"/>
    </row>
    <row r="6" spans="1:10" ht="19.5" customHeight="1">
      <c r="A6" s="31" t="s">
        <v>65</v>
      </c>
      <c r="B6" s="51">
        <f>SUM('表二'!C5)</f>
        <v>1980</v>
      </c>
      <c r="C6" s="52">
        <f aca="true" t="shared" si="0" ref="C6:H6">SUM(C7:C33)</f>
        <v>1980</v>
      </c>
      <c r="D6" s="52">
        <f t="shared" si="0"/>
        <v>0</v>
      </c>
      <c r="E6" s="52">
        <f t="shared" si="0"/>
        <v>0</v>
      </c>
      <c r="F6" s="52">
        <f t="shared" si="0"/>
        <v>0</v>
      </c>
      <c r="G6" s="52">
        <f t="shared" si="0"/>
        <v>0</v>
      </c>
      <c r="H6" s="52">
        <f t="shared" si="0"/>
        <v>0</v>
      </c>
      <c r="I6" s="60">
        <f>IF('表四'!B6=SUM('表四'!C6:H6),"","分项不等于合计数")</f>
      </c>
      <c r="J6" s="43">
        <f>IF(D6='表三'!C53,"","表三专项转移支付收入不等于表四专项安排数")</f>
      </c>
    </row>
    <row r="7" spans="1:9" ht="19.5" customHeight="1">
      <c r="A7" s="53" t="s">
        <v>66</v>
      </c>
      <c r="B7" s="52">
        <f>SUM('表二'!C6)</f>
        <v>20</v>
      </c>
      <c r="C7" s="54">
        <v>20</v>
      </c>
      <c r="D7" s="50"/>
      <c r="E7" s="54"/>
      <c r="F7" s="54"/>
      <c r="G7" s="54"/>
      <c r="H7" s="54"/>
      <c r="I7" s="60">
        <f>IF('表四'!B7=SUM('表四'!C7:H7),"","分项不等于合计数")</f>
      </c>
    </row>
    <row r="8" spans="1:9" ht="19.5" customHeight="1">
      <c r="A8" s="53" t="s">
        <v>78</v>
      </c>
      <c r="B8" s="52">
        <f>SUM('表二'!C18)</f>
        <v>0</v>
      </c>
      <c r="C8" s="54"/>
      <c r="D8" s="50"/>
      <c r="E8" s="54"/>
      <c r="F8" s="54"/>
      <c r="G8" s="54"/>
      <c r="H8" s="54"/>
      <c r="I8" s="60">
        <f>IF('表四'!B8=SUM('表四'!C8:H8),"","分项不等于合计数")</f>
      </c>
    </row>
    <row r="9" spans="1:9" ht="19.5" customHeight="1">
      <c r="A9" s="53" t="s">
        <v>83</v>
      </c>
      <c r="B9" s="52">
        <f>SUM('表二'!C27)</f>
        <v>1807</v>
      </c>
      <c r="C9" s="54">
        <v>1807</v>
      </c>
      <c r="D9" s="50"/>
      <c r="E9" s="54"/>
      <c r="F9" s="54"/>
      <c r="G9" s="54"/>
      <c r="H9" s="54"/>
      <c r="I9" s="60">
        <f>IF('表四'!B9=SUM('表四'!C9:H9),"","分项不等于合计数")</f>
      </c>
    </row>
    <row r="10" spans="1:9" ht="19.5" customHeight="1">
      <c r="A10" s="53" t="s">
        <v>90</v>
      </c>
      <c r="B10" s="52">
        <f>SUM('表二'!C38)</f>
        <v>0</v>
      </c>
      <c r="C10" s="54"/>
      <c r="D10" s="50"/>
      <c r="E10" s="54"/>
      <c r="F10" s="54"/>
      <c r="G10" s="54"/>
      <c r="H10" s="54"/>
      <c r="I10" s="60">
        <f>IF('表四'!B10=SUM('表四'!C10:H10),"","分项不等于合计数")</f>
      </c>
    </row>
    <row r="11" spans="1:9" ht="19.5" customHeight="1">
      <c r="A11" s="55" t="s">
        <v>98</v>
      </c>
      <c r="B11" s="52">
        <f>SUM('表二'!C50)</f>
        <v>0</v>
      </c>
      <c r="C11" s="54"/>
      <c r="D11" s="50"/>
      <c r="E11" s="54"/>
      <c r="F11" s="54"/>
      <c r="G11" s="54"/>
      <c r="H11" s="54"/>
      <c r="I11" s="60">
        <f>IF('表四'!B11=SUM('表四'!C11:H11),"","分项不等于合计数")</f>
      </c>
    </row>
    <row r="12" spans="1:9" ht="19.5" customHeight="1">
      <c r="A12" s="56" t="s">
        <v>105</v>
      </c>
      <c r="B12" s="52">
        <f>SUM('表二'!C61)</f>
        <v>0</v>
      </c>
      <c r="C12" s="54"/>
      <c r="D12" s="50"/>
      <c r="E12" s="54"/>
      <c r="F12" s="54"/>
      <c r="G12" s="54"/>
      <c r="H12" s="54"/>
      <c r="I12" s="60">
        <f>IF('表四'!B12=SUM('表四'!C12:H12),"","分项不等于合计数")</f>
      </c>
    </row>
    <row r="13" spans="1:9" ht="19.5" customHeight="1">
      <c r="A13" s="53" t="s">
        <v>112</v>
      </c>
      <c r="B13" s="52">
        <f>SUM('表二'!C72)</f>
        <v>10</v>
      </c>
      <c r="C13" s="54">
        <v>10</v>
      </c>
      <c r="D13" s="50"/>
      <c r="E13" s="54"/>
      <c r="F13" s="54"/>
      <c r="G13" s="54"/>
      <c r="H13" s="54"/>
      <c r="I13" s="60">
        <f>IF('表四'!B13=SUM('表四'!C13:H13),"","分项不等于合计数")</f>
      </c>
    </row>
    <row r="14" spans="1:9" ht="19.5" customHeight="1">
      <c r="A14" s="55" t="s">
        <v>119</v>
      </c>
      <c r="B14" s="52">
        <f>SUM('表二'!C84)</f>
        <v>0</v>
      </c>
      <c r="C14" s="54"/>
      <c r="D14" s="50"/>
      <c r="E14" s="54"/>
      <c r="F14" s="54"/>
      <c r="G14" s="54"/>
      <c r="H14" s="54"/>
      <c r="I14" s="60">
        <f>IF('表四'!B14=SUM('表四'!C14:H14),"","分项不等于合计数")</f>
      </c>
    </row>
    <row r="15" spans="1:9" ht="19.5" customHeight="1">
      <c r="A15" s="53" t="s">
        <v>123</v>
      </c>
      <c r="B15" s="52">
        <f>SUM('表二'!C93)</f>
        <v>0</v>
      </c>
      <c r="C15" s="54"/>
      <c r="D15" s="50"/>
      <c r="E15" s="54"/>
      <c r="F15" s="54"/>
      <c r="G15" s="54"/>
      <c r="H15" s="54"/>
      <c r="I15" s="60">
        <f>IF('表四'!B15=SUM('表四'!C15:H15),"","分项不等于合计数")</f>
      </c>
    </row>
    <row r="16" spans="1:9" ht="19.5" customHeight="1">
      <c r="A16" s="55" t="s">
        <v>131</v>
      </c>
      <c r="B16" s="52">
        <f>SUM('表二'!C106)</f>
        <v>0</v>
      </c>
      <c r="C16" s="54"/>
      <c r="D16" s="50"/>
      <c r="E16" s="54"/>
      <c r="F16" s="54"/>
      <c r="G16" s="54"/>
      <c r="H16" s="54"/>
      <c r="I16" s="60">
        <f>IF('表四'!B16=SUM('表四'!C16:H16),"","分项不等于合计数")</f>
      </c>
    </row>
    <row r="17" spans="1:9" ht="19.5" customHeight="1">
      <c r="A17" s="57" t="s">
        <v>137</v>
      </c>
      <c r="B17" s="52">
        <f>SUM('表二'!C116)</f>
        <v>13</v>
      </c>
      <c r="C17" s="54">
        <v>13</v>
      </c>
      <c r="D17" s="50"/>
      <c r="E17" s="54"/>
      <c r="F17" s="54"/>
      <c r="G17" s="54"/>
      <c r="H17" s="54"/>
      <c r="I17" s="60">
        <f>IF('表四'!B17=SUM('表四'!C17:H17),"","分项不等于合计数")</f>
      </c>
    </row>
    <row r="18" spans="1:9" ht="19.5" customHeight="1">
      <c r="A18" s="31" t="s">
        <v>142</v>
      </c>
      <c r="B18" s="52">
        <f>SUM('表二'!C125)</f>
        <v>0</v>
      </c>
      <c r="C18" s="54"/>
      <c r="D18" s="50"/>
      <c r="E18" s="54"/>
      <c r="F18" s="54"/>
      <c r="G18" s="54"/>
      <c r="H18" s="54"/>
      <c r="I18" s="60">
        <f>IF('表四'!B18=SUM('表四'!C18:H18),"","分项不等于合计数")</f>
      </c>
    </row>
    <row r="19" spans="1:9" ht="19.5" customHeight="1">
      <c r="A19" s="55" t="s">
        <v>149</v>
      </c>
      <c r="B19" s="52">
        <f>SUM('表二'!C136)</f>
        <v>0</v>
      </c>
      <c r="C19" s="54"/>
      <c r="D19" s="50"/>
      <c r="E19" s="54"/>
      <c r="F19" s="54"/>
      <c r="G19" s="54"/>
      <c r="H19" s="54"/>
      <c r="I19" s="60">
        <f>IF('表四'!B19=SUM('表四'!C19:H19),"","分项不等于合计数")</f>
      </c>
    </row>
    <row r="20" spans="1:9" ht="19.5" customHeight="1">
      <c r="A20" s="53" t="s">
        <v>158</v>
      </c>
      <c r="B20" s="52">
        <f>SUM('表二'!C149)</f>
        <v>0</v>
      </c>
      <c r="C20" s="54"/>
      <c r="D20" s="50"/>
      <c r="E20" s="54"/>
      <c r="F20" s="54"/>
      <c r="G20" s="54"/>
      <c r="H20" s="54"/>
      <c r="I20" s="60">
        <f>IF('表四'!B20=SUM('表四'!C20:H20),"","分项不等于合计数")</f>
      </c>
    </row>
    <row r="21" spans="1:9" ht="19.5" customHeight="1">
      <c r="A21" s="53" t="s">
        <v>161</v>
      </c>
      <c r="B21" s="58">
        <f>SUM('表二'!C156)</f>
        <v>0</v>
      </c>
      <c r="C21" s="54"/>
      <c r="D21" s="50"/>
      <c r="E21" s="54"/>
      <c r="F21" s="54"/>
      <c r="G21" s="54"/>
      <c r="H21" s="54"/>
      <c r="I21" s="60">
        <f>IF('表四'!B21=SUM('表四'!C21:H21),"","分项不等于合计数")</f>
      </c>
    </row>
    <row r="22" spans="1:9" ht="19.5" customHeight="1">
      <c r="A22" s="55" t="s">
        <v>165</v>
      </c>
      <c r="B22" s="59">
        <f>SUM('表二'!C164)</f>
        <v>0</v>
      </c>
      <c r="C22" s="54"/>
      <c r="D22" s="50"/>
      <c r="E22" s="54"/>
      <c r="F22" s="54"/>
      <c r="G22" s="54"/>
      <c r="H22" s="54"/>
      <c r="I22" s="60">
        <f>IF('表四'!B22=SUM('表四'!C22:H22),"","分项不等于合计数")</f>
      </c>
    </row>
    <row r="23" spans="1:9" ht="18.75" customHeight="1">
      <c r="A23" s="55" t="s">
        <v>168</v>
      </c>
      <c r="B23" s="52">
        <f>SUM('表二'!C170)</f>
        <v>0</v>
      </c>
      <c r="C23" s="54"/>
      <c r="D23" s="50"/>
      <c r="E23" s="54"/>
      <c r="F23" s="54"/>
      <c r="G23" s="54"/>
      <c r="H23" s="54"/>
      <c r="I23" s="60">
        <f>IF('表四'!B23=SUM('表四'!C23:H23),"","分项不等于合计数")</f>
      </c>
    </row>
    <row r="24" spans="1:9" ht="19.5" customHeight="1">
      <c r="A24" s="55" t="s">
        <v>170</v>
      </c>
      <c r="B24" s="52">
        <f>SUM('表二'!C177)</f>
        <v>30</v>
      </c>
      <c r="C24" s="54">
        <v>30</v>
      </c>
      <c r="D24" s="50"/>
      <c r="E24" s="54"/>
      <c r="F24" s="54"/>
      <c r="G24" s="54"/>
      <c r="H24" s="54"/>
      <c r="I24" s="60">
        <f>IF('表四'!B24=SUM('表四'!C24:H24),"","分项不等于合计数")</f>
      </c>
    </row>
    <row r="25" spans="1:9" ht="19.5" customHeight="1">
      <c r="A25" s="55" t="s">
        <v>173</v>
      </c>
      <c r="B25" s="52">
        <f>SUM('表二'!C184)</f>
        <v>0</v>
      </c>
      <c r="C25" s="54"/>
      <c r="D25" s="50"/>
      <c r="E25" s="54"/>
      <c r="F25" s="54"/>
      <c r="G25" s="54"/>
      <c r="H25" s="54"/>
      <c r="I25" s="60">
        <f>IF('表四'!B25=SUM('表四'!C25:H25),"","分项不等于合计数")</f>
      </c>
    </row>
    <row r="26" spans="1:9" ht="19.5" customHeight="1">
      <c r="A26" s="55" t="s">
        <v>176</v>
      </c>
      <c r="B26" s="52">
        <f>SUM('表二'!C191)</f>
        <v>35</v>
      </c>
      <c r="C26" s="54">
        <v>35</v>
      </c>
      <c r="D26" s="50"/>
      <c r="E26" s="54"/>
      <c r="F26" s="54"/>
      <c r="G26" s="54"/>
      <c r="H26" s="54"/>
      <c r="I26" s="60">
        <f>IF('表四'!B26=SUM('表四'!C26:H26),"","分项不等于合计数")</f>
      </c>
    </row>
    <row r="27" spans="1:9" ht="19.5" customHeight="1">
      <c r="A27" s="55" t="s">
        <v>179</v>
      </c>
      <c r="B27" s="52">
        <f>SUM('表二'!C198)</f>
        <v>50</v>
      </c>
      <c r="C27" s="54">
        <v>50</v>
      </c>
      <c r="D27" s="50"/>
      <c r="E27" s="54"/>
      <c r="F27" s="54"/>
      <c r="G27" s="54"/>
      <c r="H27" s="54"/>
      <c r="I27" s="60">
        <f>IF('表四'!B27=SUM('表四'!C27:H27),"","分项不等于合计数")</f>
      </c>
    </row>
    <row r="28" spans="1:9" ht="19.5" customHeight="1">
      <c r="A28" s="55" t="s">
        <v>182</v>
      </c>
      <c r="B28" s="52">
        <f>SUM('表二'!C205)</f>
        <v>3</v>
      </c>
      <c r="C28" s="54">
        <v>3</v>
      </c>
      <c r="D28" s="50"/>
      <c r="E28" s="54"/>
      <c r="F28" s="54"/>
      <c r="G28" s="54"/>
      <c r="H28" s="54"/>
      <c r="I28" s="60">
        <f>IF('表四'!B28=SUM('表四'!C28:H28),"","分项不等于合计数")</f>
      </c>
    </row>
    <row r="29" spans="1:9" ht="19.5" customHeight="1">
      <c r="A29" s="55" t="s">
        <v>186</v>
      </c>
      <c r="B29" s="52">
        <f>SUM('表二'!C213)</f>
        <v>0</v>
      </c>
      <c r="C29" s="54"/>
      <c r="D29" s="50"/>
      <c r="E29" s="54"/>
      <c r="F29" s="54"/>
      <c r="G29" s="54"/>
      <c r="H29" s="54"/>
      <c r="I29" s="60">
        <f>IF('表四'!B29=SUM('表四'!C29:H29),"","分项不等于合计数")</f>
      </c>
    </row>
    <row r="30" spans="1:9" ht="19.5" customHeight="1">
      <c r="A30" s="55" t="s">
        <v>188</v>
      </c>
      <c r="B30" s="51">
        <f>SUM('表二'!C219)</f>
        <v>0</v>
      </c>
      <c r="C30" s="54"/>
      <c r="D30" s="50"/>
      <c r="E30" s="54"/>
      <c r="F30" s="54"/>
      <c r="G30" s="54"/>
      <c r="H30" s="54"/>
      <c r="I30" s="60">
        <f>IF('表四'!B30=SUM('表四'!C30:H30),"","分项不等于合计数")</f>
      </c>
    </row>
    <row r="31" spans="1:9" ht="19.5" customHeight="1">
      <c r="A31" s="53" t="s">
        <v>190</v>
      </c>
      <c r="B31" s="52">
        <f>SUM('表二'!C225)</f>
        <v>0</v>
      </c>
      <c r="C31" s="54"/>
      <c r="D31" s="50"/>
      <c r="E31" s="54"/>
      <c r="F31" s="54"/>
      <c r="G31" s="54"/>
      <c r="H31" s="54"/>
      <c r="I31" s="60">
        <f>IF('表四'!B31=SUM('表四'!C31:H31),"","分项不等于合计数")</f>
      </c>
    </row>
    <row r="32" spans="1:9" ht="19.5" customHeight="1">
      <c r="A32" s="53" t="s">
        <v>193</v>
      </c>
      <c r="B32" s="51">
        <f>SUM('表二'!C232)</f>
        <v>0</v>
      </c>
      <c r="C32" s="54"/>
      <c r="D32" s="50"/>
      <c r="E32" s="54"/>
      <c r="F32" s="54"/>
      <c r="G32" s="54"/>
      <c r="H32" s="54"/>
      <c r="I32" s="60">
        <f>IF('表四'!B32=SUM('表四'!C32:H32),"","分项不等于合计数")</f>
      </c>
    </row>
    <row r="33" spans="1:9" ht="19.5" customHeight="1">
      <c r="A33" s="53" t="s">
        <v>203</v>
      </c>
      <c r="B33" s="52">
        <f>SUM('表二'!C247)</f>
        <v>12</v>
      </c>
      <c r="C33" s="54">
        <v>12</v>
      </c>
      <c r="D33" s="50"/>
      <c r="E33" s="54"/>
      <c r="F33" s="54"/>
      <c r="G33" s="54"/>
      <c r="H33" s="54"/>
      <c r="I33" s="60">
        <f>IF('表四'!B33=SUM('表四'!C33:H33),"","分项不等于合计数")</f>
      </c>
    </row>
    <row r="34" spans="1:10" ht="19.5" customHeight="1">
      <c r="A34" s="31" t="s">
        <v>206</v>
      </c>
      <c r="B34" s="52">
        <f>SUM('表二'!C250)</f>
        <v>0</v>
      </c>
      <c r="C34" s="52">
        <f aca="true" t="shared" si="1" ref="C34:H34">SUM(C35:C36)</f>
        <v>0</v>
      </c>
      <c r="D34" s="52">
        <f t="shared" si="1"/>
        <v>0</v>
      </c>
      <c r="E34" s="52">
        <f t="shared" si="1"/>
        <v>0</v>
      </c>
      <c r="F34" s="52">
        <f t="shared" si="1"/>
        <v>0</v>
      </c>
      <c r="G34" s="52">
        <f t="shared" si="1"/>
        <v>0</v>
      </c>
      <c r="H34" s="52">
        <f t="shared" si="1"/>
        <v>0</v>
      </c>
      <c r="I34" s="60">
        <f>IF('表四'!B34=SUM('表四'!C34:H34),"","分项不等于合计数")</f>
      </c>
      <c r="J34" s="43">
        <f>IF(D34='表三'!C54,"","表三专项转移支付收入不等于表四专项安排数")</f>
      </c>
    </row>
    <row r="35" spans="1:9" ht="19.5" customHeight="1">
      <c r="A35" s="53" t="s">
        <v>207</v>
      </c>
      <c r="B35" s="52">
        <f>SUM('表二'!C251)</f>
        <v>0</v>
      </c>
      <c r="C35" s="54"/>
      <c r="D35" s="50"/>
      <c r="E35" s="54"/>
      <c r="F35" s="54"/>
      <c r="G35" s="54"/>
      <c r="H35" s="54"/>
      <c r="I35" s="60">
        <f>IF('表四'!B35=SUM('表四'!C35:H35),"","分项不等于合计数")</f>
      </c>
    </row>
    <row r="36" spans="1:9" ht="19.5" customHeight="1">
      <c r="A36" s="53" t="s">
        <v>208</v>
      </c>
      <c r="B36" s="52">
        <f>SUM('表二'!C252)</f>
        <v>0</v>
      </c>
      <c r="C36" s="54"/>
      <c r="D36" s="50"/>
      <c r="E36" s="54"/>
      <c r="F36" s="54"/>
      <c r="G36" s="54"/>
      <c r="H36" s="54"/>
      <c r="I36" s="60">
        <f>IF('表四'!B36=SUM('表四'!C36:H36),"","分项不等于合计数")</f>
      </c>
    </row>
    <row r="37" spans="1:10" ht="19.5" customHeight="1">
      <c r="A37" s="31" t="s">
        <v>209</v>
      </c>
      <c r="B37" s="52">
        <f>SUM('表二'!C253)</f>
        <v>5</v>
      </c>
      <c r="C37" s="52">
        <f aca="true" t="shared" si="2" ref="C37:H37">SUM(C38:C39)</f>
        <v>5</v>
      </c>
      <c r="D37" s="52">
        <f t="shared" si="2"/>
        <v>0</v>
      </c>
      <c r="E37" s="52">
        <f t="shared" si="2"/>
        <v>0</v>
      </c>
      <c r="F37" s="52">
        <f t="shared" si="2"/>
        <v>0</v>
      </c>
      <c r="G37" s="52">
        <f t="shared" si="2"/>
        <v>0</v>
      </c>
      <c r="H37" s="52">
        <f t="shared" si="2"/>
        <v>0</v>
      </c>
      <c r="I37" s="60">
        <f>IF('表四'!B37=SUM('表四'!C37:H37),"","分项不等于合计数")</f>
      </c>
      <c r="J37" s="43">
        <f>IF(D37='表三'!C55,"","表三专项转移支付收入不等于表四专项安排数")</f>
      </c>
    </row>
    <row r="38" spans="1:9" ht="19.5" customHeight="1">
      <c r="A38" s="55" t="s">
        <v>210</v>
      </c>
      <c r="B38" s="52">
        <f>SUM('表二'!C254)</f>
        <v>5</v>
      </c>
      <c r="C38" s="54">
        <v>5</v>
      </c>
      <c r="D38" s="50"/>
      <c r="E38" s="54"/>
      <c r="F38" s="54"/>
      <c r="G38" s="54"/>
      <c r="H38" s="54"/>
      <c r="I38" s="60">
        <f>IF('表四'!B38=SUM('表四'!C38:H38),"","分项不等于合计数")</f>
      </c>
    </row>
    <row r="39" spans="1:9" ht="19.5" customHeight="1">
      <c r="A39" s="55" t="s">
        <v>220</v>
      </c>
      <c r="B39" s="52">
        <f>SUM('表二'!C264)</f>
        <v>0</v>
      </c>
      <c r="C39" s="54"/>
      <c r="D39" s="50"/>
      <c r="E39" s="54"/>
      <c r="F39" s="54"/>
      <c r="G39" s="54"/>
      <c r="H39" s="54"/>
      <c r="I39" s="60">
        <f>IF('表四'!B39=SUM('表四'!C39:H39),"","分项不等于合计数")</f>
      </c>
    </row>
    <row r="40" spans="1:10" ht="19.5" customHeight="1">
      <c r="A40" s="31" t="s">
        <v>221</v>
      </c>
      <c r="B40" s="52">
        <f>SUM('表二'!C265)</f>
        <v>43</v>
      </c>
      <c r="C40" s="52">
        <f aca="true" t="shared" si="3" ref="C40:H40">SUM(C41:C51)</f>
        <v>43</v>
      </c>
      <c r="D40" s="52">
        <f t="shared" si="3"/>
        <v>0</v>
      </c>
      <c r="E40" s="52">
        <f t="shared" si="3"/>
        <v>0</v>
      </c>
      <c r="F40" s="52">
        <f t="shared" si="3"/>
        <v>0</v>
      </c>
      <c r="G40" s="52">
        <f t="shared" si="3"/>
        <v>0</v>
      </c>
      <c r="H40" s="52">
        <f t="shared" si="3"/>
        <v>0</v>
      </c>
      <c r="I40" s="60">
        <f>IF('表四'!B40=SUM('表四'!C40:H40),"","分项不等于合计数")</f>
      </c>
      <c r="J40" s="43">
        <f>IF(D40='表三'!C56,"","表三专项转移支付收入不等于表四专项安排数")</f>
      </c>
    </row>
    <row r="41" spans="1:9" ht="19.5" customHeight="1">
      <c r="A41" s="53" t="s">
        <v>222</v>
      </c>
      <c r="B41" s="52">
        <f>SUM('表二'!C266)</f>
        <v>0</v>
      </c>
      <c r="C41" s="54"/>
      <c r="D41" s="50"/>
      <c r="E41" s="54"/>
      <c r="F41" s="54"/>
      <c r="G41" s="54"/>
      <c r="H41" s="54"/>
      <c r="I41" s="60">
        <f>IF('表四'!B41=SUM('表四'!C41:H41),"","分项不等于合计数")</f>
      </c>
    </row>
    <row r="42" spans="1:9" ht="19.5" customHeight="1">
      <c r="A42" s="55" t="s">
        <v>225</v>
      </c>
      <c r="B42" s="52">
        <f>SUM('表二'!C269)</f>
        <v>23</v>
      </c>
      <c r="C42" s="54">
        <v>23</v>
      </c>
      <c r="D42" s="54"/>
      <c r="E42" s="54"/>
      <c r="F42" s="54"/>
      <c r="G42" s="54"/>
      <c r="H42" s="54"/>
      <c r="I42" s="60">
        <f>IF('表四'!B42=SUM('表四'!C42:H42),"","分项不等于合计数")</f>
      </c>
    </row>
    <row r="43" spans="1:9" ht="19.5" customHeight="1">
      <c r="A43" s="53" t="s">
        <v>231</v>
      </c>
      <c r="B43" s="52">
        <f>SUM('表二'!C280)</f>
        <v>0</v>
      </c>
      <c r="C43" s="54"/>
      <c r="D43" s="54"/>
      <c r="E43" s="54"/>
      <c r="F43" s="54"/>
      <c r="G43" s="54"/>
      <c r="H43" s="54"/>
      <c r="I43" s="60">
        <f>IF('表四'!B43=SUM('表四'!C43:H43),"","分项不等于合计数")</f>
      </c>
    </row>
    <row r="44" spans="1:9" ht="19.5" customHeight="1">
      <c r="A44" s="56" t="s">
        <v>234</v>
      </c>
      <c r="B44" s="52">
        <f>SUM('表二'!C287)</f>
        <v>0</v>
      </c>
      <c r="C44" s="54"/>
      <c r="D44" s="54"/>
      <c r="E44" s="54"/>
      <c r="F44" s="54"/>
      <c r="G44" s="54"/>
      <c r="H44" s="54"/>
      <c r="I44" s="60">
        <f>IF('表四'!B44=SUM('表四'!C44:H44),"","分项不等于合计数")</f>
      </c>
    </row>
    <row r="45" spans="1:9" ht="19.5" customHeight="1">
      <c r="A45" s="31" t="s">
        <v>238</v>
      </c>
      <c r="B45" s="52">
        <f>SUM('表二'!C295)</f>
        <v>0</v>
      </c>
      <c r="C45" s="54"/>
      <c r="D45" s="54"/>
      <c r="E45" s="54"/>
      <c r="F45" s="54"/>
      <c r="G45" s="54"/>
      <c r="H45" s="54"/>
      <c r="I45" s="60">
        <f>IF('表四'!B45=SUM('表四'!C45:H45),"","分项不等于合计数")</f>
      </c>
    </row>
    <row r="46" spans="1:9" ht="19.5" customHeight="1">
      <c r="A46" s="53" t="s">
        <v>243</v>
      </c>
      <c r="B46" s="52">
        <f>SUM('表二'!C304)</f>
        <v>0</v>
      </c>
      <c r="C46" s="54"/>
      <c r="D46" s="54"/>
      <c r="E46" s="54"/>
      <c r="F46" s="54"/>
      <c r="G46" s="54"/>
      <c r="H46" s="54"/>
      <c r="I46" s="60">
        <f>IF('表四'!B46=SUM('表四'!C46:H46),"","分项不等于合计数")</f>
      </c>
    </row>
    <row r="47" spans="1:9" ht="19.5" customHeight="1">
      <c r="A47" s="56" t="s">
        <v>254</v>
      </c>
      <c r="B47" s="52">
        <f>SUM('表二'!C320)</f>
        <v>0</v>
      </c>
      <c r="C47" s="54"/>
      <c r="D47" s="54"/>
      <c r="E47" s="54"/>
      <c r="F47" s="54"/>
      <c r="G47" s="54"/>
      <c r="H47" s="54"/>
      <c r="I47" s="60">
        <f>IF('表四'!B47=SUM('表四'!C47:H47),"","分项不等于合计数")</f>
      </c>
    </row>
    <row r="48" spans="1:9" ht="19.5" customHeight="1">
      <c r="A48" s="55" t="s">
        <v>259</v>
      </c>
      <c r="B48" s="52">
        <f>SUM('表二'!C330)</f>
        <v>0</v>
      </c>
      <c r="C48" s="54"/>
      <c r="D48" s="54"/>
      <c r="E48" s="54"/>
      <c r="F48" s="54"/>
      <c r="G48" s="54"/>
      <c r="H48" s="54"/>
      <c r="I48" s="60">
        <f>IF('表四'!B48=SUM('表四'!C48:H48),"","分项不等于合计数")</f>
      </c>
    </row>
    <row r="49" spans="1:9" ht="19.5" customHeight="1">
      <c r="A49" s="31" t="s">
        <v>264</v>
      </c>
      <c r="B49" s="52">
        <f>SUM('表二'!C340)</f>
        <v>0</v>
      </c>
      <c r="C49" s="54"/>
      <c r="D49" s="54"/>
      <c r="E49" s="54"/>
      <c r="F49" s="54"/>
      <c r="G49" s="54"/>
      <c r="H49" s="54"/>
      <c r="I49" s="60">
        <f>IF('表四'!B49=SUM('表四'!C49:H49),"","分项不等于合计数")</f>
      </c>
    </row>
    <row r="50" spans="1:9" ht="19.5" customHeight="1">
      <c r="A50" s="53" t="s">
        <v>268</v>
      </c>
      <c r="B50" s="52">
        <f>SUM('表二'!C348)</f>
        <v>0</v>
      </c>
      <c r="C50" s="54"/>
      <c r="D50" s="54"/>
      <c r="E50" s="54"/>
      <c r="F50" s="54"/>
      <c r="G50" s="54"/>
      <c r="H50" s="54"/>
      <c r="I50" s="60">
        <f>IF('表四'!B50=SUM('表四'!C50:H50),"","分项不等于合计数")</f>
      </c>
    </row>
    <row r="51" spans="1:9" ht="19.5" customHeight="1">
      <c r="A51" s="53" t="s">
        <v>271</v>
      </c>
      <c r="B51" s="52">
        <f>SUM('表二'!C354)</f>
        <v>20</v>
      </c>
      <c r="C51" s="54">
        <v>20</v>
      </c>
      <c r="D51" s="54"/>
      <c r="E51" s="54"/>
      <c r="F51" s="54"/>
      <c r="G51" s="54"/>
      <c r="H51" s="54"/>
      <c r="I51" s="60">
        <f>IF('表四'!B51=SUM('表四'!C51:H51),"","分项不等于合计数")</f>
      </c>
    </row>
    <row r="52" spans="1:10" ht="19.5" customHeight="1">
      <c r="A52" s="31" t="s">
        <v>273</v>
      </c>
      <c r="B52" s="52">
        <f>SUM('表二'!C356)</f>
        <v>20</v>
      </c>
      <c r="C52" s="52">
        <f aca="true" t="shared" si="4" ref="C52:H52">SUM(C53:C62)</f>
        <v>20</v>
      </c>
      <c r="D52" s="52">
        <f t="shared" si="4"/>
        <v>0</v>
      </c>
      <c r="E52" s="52">
        <f t="shared" si="4"/>
        <v>0</v>
      </c>
      <c r="F52" s="52">
        <f t="shared" si="4"/>
        <v>0</v>
      </c>
      <c r="G52" s="52">
        <f t="shared" si="4"/>
        <v>0</v>
      </c>
      <c r="H52" s="52">
        <f t="shared" si="4"/>
        <v>0</v>
      </c>
      <c r="I52" s="60">
        <f>IF('表四'!B52=SUM('表四'!C52:H52),"","分项不等于合计数")</f>
      </c>
      <c r="J52" s="43">
        <f>IF(D52='表三'!C57,"","表三专项转移支付收入不等于表四专项安排数")</f>
      </c>
    </row>
    <row r="53" spans="1:9" ht="19.5" customHeight="1">
      <c r="A53" s="55" t="s">
        <v>274</v>
      </c>
      <c r="B53" s="52">
        <f>SUM('表二'!C357)</f>
        <v>0</v>
      </c>
      <c r="C53" s="54"/>
      <c r="D53" s="54"/>
      <c r="E53" s="54"/>
      <c r="F53" s="54"/>
      <c r="G53" s="54"/>
      <c r="H53" s="54"/>
      <c r="I53" s="60">
        <f>IF('表四'!B53=SUM('表四'!C53:H53),"","分项不等于合计数")</f>
      </c>
    </row>
    <row r="54" spans="1:9" ht="19.5" customHeight="1">
      <c r="A54" s="53" t="s">
        <v>276</v>
      </c>
      <c r="B54" s="52">
        <f>SUM('表二'!C362)</f>
        <v>20</v>
      </c>
      <c r="C54" s="54">
        <v>20</v>
      </c>
      <c r="D54" s="54"/>
      <c r="E54" s="54"/>
      <c r="F54" s="54"/>
      <c r="G54" s="54"/>
      <c r="H54" s="54"/>
      <c r="I54" s="60">
        <f>IF('表四'!B54=SUM('表四'!C54:H54),"","分项不等于合计数")</f>
      </c>
    </row>
    <row r="55" spans="1:9" ht="19.5" customHeight="1">
      <c r="A55" s="53" t="s">
        <v>285</v>
      </c>
      <c r="B55" s="52">
        <f>SUM('表二'!C371)</f>
        <v>0</v>
      </c>
      <c r="C55" s="54"/>
      <c r="D55" s="54"/>
      <c r="E55" s="54"/>
      <c r="F55" s="54"/>
      <c r="G55" s="54"/>
      <c r="H55" s="54"/>
      <c r="I55" s="60">
        <f>IF('表四'!B55=SUM('表四'!C55:H55),"","分项不等于合计数")</f>
      </c>
    </row>
    <row r="56" spans="1:9" ht="19.5" customHeight="1">
      <c r="A56" s="31" t="s">
        <v>291</v>
      </c>
      <c r="B56" s="52">
        <f>SUM('表二'!C377)</f>
        <v>0</v>
      </c>
      <c r="C56" s="54"/>
      <c r="D56" s="54"/>
      <c r="E56" s="54"/>
      <c r="F56" s="54"/>
      <c r="G56" s="54"/>
      <c r="H56" s="54"/>
      <c r="I56" s="60">
        <f>IF('表四'!B56=SUM('表四'!C56:H56),"","分项不等于合计数")</f>
      </c>
    </row>
    <row r="57" spans="1:9" ht="19.5" customHeight="1">
      <c r="A57" s="55" t="s">
        <v>297</v>
      </c>
      <c r="B57" s="52">
        <f>SUM('表二'!C383)</f>
        <v>0</v>
      </c>
      <c r="C57" s="54"/>
      <c r="D57" s="54"/>
      <c r="E57" s="54"/>
      <c r="F57" s="54"/>
      <c r="G57" s="54"/>
      <c r="H57" s="54"/>
      <c r="I57" s="60">
        <f>IF('表四'!B57=SUM('表四'!C57:H57),"","分项不等于合计数")</f>
      </c>
    </row>
    <row r="58" spans="1:9" ht="19.5" customHeight="1">
      <c r="A58" s="55" t="s">
        <v>301</v>
      </c>
      <c r="B58" s="52">
        <f>SUM('表二'!C387)</f>
        <v>0</v>
      </c>
      <c r="C58" s="54"/>
      <c r="D58" s="54"/>
      <c r="E58" s="54"/>
      <c r="F58" s="54"/>
      <c r="G58" s="54"/>
      <c r="H58" s="54"/>
      <c r="I58" s="60">
        <f>IF('表四'!B58=SUM('表四'!C58:H58),"","分项不等于合计数")</f>
      </c>
    </row>
    <row r="59" spans="1:9" ht="19.5" customHeight="1">
      <c r="A59" s="53" t="s">
        <v>305</v>
      </c>
      <c r="B59" s="52">
        <f>SUM('表二'!C391)</f>
        <v>0</v>
      </c>
      <c r="C59" s="54"/>
      <c r="D59" s="54"/>
      <c r="E59" s="54"/>
      <c r="F59" s="54"/>
      <c r="G59" s="54"/>
      <c r="H59" s="54"/>
      <c r="I59" s="60">
        <f>IF('表四'!B59=SUM('表四'!C59:H59),"","分项不等于合计数")</f>
      </c>
    </row>
    <row r="60" spans="1:9" ht="19.5" customHeight="1">
      <c r="A60" s="55" t="s">
        <v>309</v>
      </c>
      <c r="B60" s="52">
        <f>SUM('表二'!C395)</f>
        <v>0</v>
      </c>
      <c r="C60" s="54"/>
      <c r="D60" s="54"/>
      <c r="E60" s="54"/>
      <c r="F60" s="54"/>
      <c r="G60" s="54"/>
      <c r="H60" s="54"/>
      <c r="I60" s="60">
        <f>IF('表四'!B60=SUM('表四'!C60:H60),"","分项不等于合计数")</f>
      </c>
    </row>
    <row r="61" spans="1:9" ht="19.5" customHeight="1">
      <c r="A61" s="53" t="s">
        <v>315</v>
      </c>
      <c r="B61" s="52">
        <f>SUM('表二'!C401)</f>
        <v>0</v>
      </c>
      <c r="C61" s="54"/>
      <c r="D61" s="54"/>
      <c r="E61" s="54"/>
      <c r="F61" s="54"/>
      <c r="G61" s="54"/>
      <c r="H61" s="54"/>
      <c r="I61" s="60">
        <f>IF('表四'!B61=SUM('表四'!C61:H61),"","分项不等于合计数")</f>
      </c>
    </row>
    <row r="62" spans="1:9" ht="19.5" customHeight="1">
      <c r="A62" s="53" t="s">
        <v>322</v>
      </c>
      <c r="B62" s="52">
        <f>SUM('表二'!C408)</f>
        <v>0</v>
      </c>
      <c r="C62" s="54"/>
      <c r="D62" s="54"/>
      <c r="E62" s="54"/>
      <c r="F62" s="54"/>
      <c r="G62" s="54"/>
      <c r="H62" s="54"/>
      <c r="I62" s="60">
        <f>IF('表四'!B62=SUM('表四'!C62:H62),"","分项不等于合计数")</f>
      </c>
    </row>
    <row r="63" spans="1:10" ht="19.5" customHeight="1">
      <c r="A63" s="31" t="s">
        <v>323</v>
      </c>
      <c r="B63" s="52">
        <f>SUM('表二'!C409)</f>
        <v>0</v>
      </c>
      <c r="C63" s="52">
        <f aca="true" t="shared" si="5" ref="C63:H63">SUM(C64:C73)</f>
        <v>0</v>
      </c>
      <c r="D63" s="52">
        <f t="shared" si="5"/>
        <v>0</v>
      </c>
      <c r="E63" s="52">
        <f t="shared" si="5"/>
        <v>0</v>
      </c>
      <c r="F63" s="52">
        <f t="shared" si="5"/>
        <v>0</v>
      </c>
      <c r="G63" s="52">
        <f t="shared" si="5"/>
        <v>0</v>
      </c>
      <c r="H63" s="52">
        <f t="shared" si="5"/>
        <v>0</v>
      </c>
      <c r="I63" s="60">
        <f>IF('表四'!B63=SUM('表四'!C63:H63),"","分项不等于合计数")</f>
      </c>
      <c r="J63" s="43">
        <f>IF(D63='表三'!C58,"","表三专项转移支付收入不等于表四专项安排数")</f>
      </c>
    </row>
    <row r="64" spans="1:9" ht="19.5" customHeight="1">
      <c r="A64" s="55" t="s">
        <v>324</v>
      </c>
      <c r="B64" s="52">
        <f>SUM('表二'!C410)</f>
        <v>0</v>
      </c>
      <c r="C64" s="54"/>
      <c r="D64" s="54"/>
      <c r="E64" s="54"/>
      <c r="F64" s="54"/>
      <c r="G64" s="54"/>
      <c r="H64" s="54"/>
      <c r="I64" s="60">
        <f>IF('表四'!B64=SUM('表四'!C64:H64),"","分项不等于合计数")</f>
      </c>
    </row>
    <row r="65" spans="1:9" ht="19.5" customHeight="1">
      <c r="A65" s="53" t="s">
        <v>326</v>
      </c>
      <c r="B65" s="52">
        <f>SUM('表二'!C415)</f>
        <v>0</v>
      </c>
      <c r="C65" s="54"/>
      <c r="D65" s="54"/>
      <c r="E65" s="54"/>
      <c r="F65" s="54"/>
      <c r="G65" s="54"/>
      <c r="H65" s="54"/>
      <c r="I65" s="60">
        <f>IF('表四'!B65=SUM('表四'!C65:H65),"","分项不等于合计数")</f>
      </c>
    </row>
    <row r="66" spans="1:9" ht="19.5" customHeight="1">
      <c r="A66" s="55" t="s">
        <v>334</v>
      </c>
      <c r="B66" s="52">
        <f>SUM('表二'!C423)</f>
        <v>0</v>
      </c>
      <c r="C66" s="54"/>
      <c r="D66" s="54"/>
      <c r="E66" s="54"/>
      <c r="F66" s="54"/>
      <c r="G66" s="54"/>
      <c r="H66" s="54"/>
      <c r="I66" s="60">
        <f>IF('表四'!B66=SUM('表四'!C66:H66),"","分项不等于合计数")</f>
      </c>
    </row>
    <row r="67" spans="1:9" ht="19.5" customHeight="1">
      <c r="A67" s="55" t="s">
        <v>339</v>
      </c>
      <c r="B67" s="52">
        <f>SUM('表二'!C429)</f>
        <v>0</v>
      </c>
      <c r="C67" s="54"/>
      <c r="D67" s="54"/>
      <c r="E67" s="54"/>
      <c r="F67" s="54"/>
      <c r="G67" s="54"/>
      <c r="H67" s="54"/>
      <c r="I67" s="60">
        <f>IF('表四'!B67=SUM('表四'!C67:H67),"","分项不等于合计数")</f>
      </c>
    </row>
    <row r="68" spans="1:9" ht="19.5" customHeight="1">
      <c r="A68" s="55" t="s">
        <v>342</v>
      </c>
      <c r="B68" s="52">
        <f>SUM('表二'!C433)</f>
        <v>0</v>
      </c>
      <c r="C68" s="54"/>
      <c r="D68" s="54"/>
      <c r="E68" s="54"/>
      <c r="F68" s="54"/>
      <c r="G68" s="54"/>
      <c r="H68" s="54"/>
      <c r="I68" s="60">
        <f>IF('表四'!B68=SUM('表四'!C68:H68),"","分项不等于合计数")</f>
      </c>
    </row>
    <row r="69" spans="1:9" ht="19.5" customHeight="1">
      <c r="A69" s="55" t="s">
        <v>346</v>
      </c>
      <c r="B69" s="52">
        <f>SUM('表二'!C438)</f>
        <v>0</v>
      </c>
      <c r="C69" s="54"/>
      <c r="D69" s="54"/>
      <c r="E69" s="54"/>
      <c r="F69" s="54"/>
      <c r="G69" s="54"/>
      <c r="H69" s="54"/>
      <c r="I69" s="60">
        <f>IF('表四'!B69=SUM('表四'!C69:H69),"","分项不等于合计数")</f>
      </c>
    </row>
    <row r="70" spans="1:9" ht="19.5" customHeight="1">
      <c r="A70" s="53" t="s">
        <v>351</v>
      </c>
      <c r="B70" s="52">
        <f>SUM('表二'!C443)</f>
        <v>0</v>
      </c>
      <c r="C70" s="54"/>
      <c r="D70" s="54"/>
      <c r="E70" s="54"/>
      <c r="F70" s="54"/>
      <c r="G70" s="54"/>
      <c r="H70" s="54"/>
      <c r="I70" s="60">
        <f>IF('表四'!B70=SUM('表四'!C70:H70),"","分项不等于合计数")</f>
      </c>
    </row>
    <row r="71" spans="1:9" ht="19.5" customHeight="1">
      <c r="A71" s="53" t="s">
        <v>357</v>
      </c>
      <c r="B71" s="52">
        <f>SUM('表二'!C450)</f>
        <v>0</v>
      </c>
      <c r="C71" s="54"/>
      <c r="D71" s="54"/>
      <c r="E71" s="54"/>
      <c r="F71" s="54"/>
      <c r="G71" s="54"/>
      <c r="H71" s="54"/>
      <c r="I71" s="60">
        <f>IF('表四'!B71=SUM('表四'!C71:H71),"","分项不等于合计数")</f>
      </c>
    </row>
    <row r="72" spans="1:9" ht="19.5" customHeight="1">
      <c r="A72" s="31" t="s">
        <v>361</v>
      </c>
      <c r="B72" s="52">
        <f>SUM('表二'!C454)</f>
        <v>0</v>
      </c>
      <c r="C72" s="54"/>
      <c r="D72" s="54"/>
      <c r="E72" s="54"/>
      <c r="F72" s="54"/>
      <c r="G72" s="54"/>
      <c r="H72" s="54"/>
      <c r="I72" s="60">
        <f>IF('表四'!B72=SUM('表四'!C72:H72),"","分项不等于合计数")</f>
      </c>
    </row>
    <row r="73" spans="1:9" ht="19.5" customHeight="1">
      <c r="A73" s="53" t="s">
        <v>365</v>
      </c>
      <c r="B73" s="52">
        <f>SUM('表二'!C458)</f>
        <v>0</v>
      </c>
      <c r="C73" s="54"/>
      <c r="D73" s="54"/>
      <c r="E73" s="54"/>
      <c r="F73" s="54"/>
      <c r="G73" s="54"/>
      <c r="H73" s="54"/>
      <c r="I73" s="60">
        <f>IF('表四'!B73=SUM('表四'!C73:H73),"","分项不等于合计数")</f>
      </c>
    </row>
    <row r="74" spans="1:10" ht="19.5" customHeight="1">
      <c r="A74" s="31" t="s">
        <v>370</v>
      </c>
      <c r="B74" s="52">
        <f>SUM('表二'!C463)</f>
        <v>0</v>
      </c>
      <c r="C74" s="52">
        <f aca="true" t="shared" si="6" ref="C74:H74">SUM(C75:C80)</f>
        <v>0</v>
      </c>
      <c r="D74" s="52">
        <f t="shared" si="6"/>
        <v>0</v>
      </c>
      <c r="E74" s="52">
        <f t="shared" si="6"/>
        <v>0</v>
      </c>
      <c r="F74" s="52">
        <f t="shared" si="6"/>
        <v>0</v>
      </c>
      <c r="G74" s="52">
        <f t="shared" si="6"/>
        <v>0</v>
      </c>
      <c r="H74" s="52">
        <f t="shared" si="6"/>
        <v>0</v>
      </c>
      <c r="I74" s="60">
        <f>IF('表四'!B74=SUM('表四'!C74:H74),"","分项不等于合计数")</f>
      </c>
      <c r="J74" s="43">
        <f>IF(D74='表三'!C59,"","表三专项转移支付收入不等于表四专项安排数")</f>
      </c>
    </row>
    <row r="75" spans="1:9" ht="19.5" customHeight="1">
      <c r="A75" s="31" t="s">
        <v>371</v>
      </c>
      <c r="B75" s="52">
        <f>SUM('表二'!C464)</f>
        <v>0</v>
      </c>
      <c r="C75" s="54"/>
      <c r="D75" s="54"/>
      <c r="E75" s="54"/>
      <c r="F75" s="54"/>
      <c r="G75" s="54"/>
      <c r="H75" s="54"/>
      <c r="I75" s="60">
        <f>IF('表四'!B75=SUM('表四'!C75:H75),"","分项不等于合计数")</f>
      </c>
    </row>
    <row r="76" spans="1:9" ht="19.5" customHeight="1">
      <c r="A76" s="31" t="s">
        <v>384</v>
      </c>
      <c r="B76" s="52">
        <f>SUM('表二'!C480)</f>
        <v>0</v>
      </c>
      <c r="C76" s="54"/>
      <c r="D76" s="54"/>
      <c r="E76" s="54"/>
      <c r="F76" s="54"/>
      <c r="G76" s="54"/>
      <c r="H76" s="54"/>
      <c r="I76" s="60">
        <f>IF('表四'!B76=SUM('表四'!C76:H76),"","分项不等于合计数")</f>
      </c>
    </row>
    <row r="77" spans="1:9" ht="19.5" customHeight="1">
      <c r="A77" s="31" t="s">
        <v>389</v>
      </c>
      <c r="B77" s="52">
        <f>SUM('表二'!C488)</f>
        <v>0</v>
      </c>
      <c r="C77" s="54"/>
      <c r="D77" s="54"/>
      <c r="E77" s="54"/>
      <c r="F77" s="54"/>
      <c r="G77" s="54"/>
      <c r="H77" s="54"/>
      <c r="I77" s="60">
        <f>IF('表四'!B77=SUM('表四'!C77:H77),"","分项不等于合计数")</f>
      </c>
    </row>
    <row r="78" spans="1:9" ht="19.5" customHeight="1">
      <c r="A78" s="31" t="s">
        <v>397</v>
      </c>
      <c r="B78" s="52">
        <f>SUM('表二'!C499)</f>
        <v>0</v>
      </c>
      <c r="C78" s="54"/>
      <c r="D78" s="54"/>
      <c r="E78" s="54"/>
      <c r="F78" s="54"/>
      <c r="G78" s="54"/>
      <c r="H78" s="54"/>
      <c r="I78" s="60">
        <f>IF('表四'!B78=SUM('表四'!C78:H78),"","分项不等于合计数")</f>
      </c>
    </row>
    <row r="79" spans="1:9" ht="19.5" customHeight="1">
      <c r="A79" s="31" t="s">
        <v>404</v>
      </c>
      <c r="B79" s="52">
        <f>SUM('表二'!C508)</f>
        <v>0</v>
      </c>
      <c r="C79" s="54"/>
      <c r="D79" s="54"/>
      <c r="E79" s="54"/>
      <c r="F79" s="54"/>
      <c r="G79" s="54"/>
      <c r="H79" s="54"/>
      <c r="I79" s="60">
        <f>IF('表四'!B79=SUM('表四'!C79:H79),"","分项不等于合计数")</f>
      </c>
    </row>
    <row r="80" spans="1:9" ht="19.5" customHeight="1">
      <c r="A80" s="31" t="s">
        <v>409</v>
      </c>
      <c r="B80" s="52">
        <f>SUM('表二'!C516)</f>
        <v>0</v>
      </c>
      <c r="C80" s="54"/>
      <c r="D80" s="54"/>
      <c r="E80" s="54"/>
      <c r="F80" s="54"/>
      <c r="G80" s="54"/>
      <c r="H80" s="54"/>
      <c r="I80" s="60">
        <f>IF('表四'!B80=SUM('表四'!C80:H80),"","分项不等于合计数")</f>
      </c>
    </row>
    <row r="81" spans="1:10" ht="19.5" customHeight="1">
      <c r="A81" s="31" t="s">
        <v>413</v>
      </c>
      <c r="B81" s="52">
        <f>SUM('表二'!C520)</f>
        <v>265</v>
      </c>
      <c r="C81" s="52">
        <f aca="true" t="shared" si="7" ref="C81:H81">SUM(C82:C102)</f>
        <v>265</v>
      </c>
      <c r="D81" s="52">
        <f t="shared" si="7"/>
        <v>0</v>
      </c>
      <c r="E81" s="52">
        <f t="shared" si="7"/>
        <v>0</v>
      </c>
      <c r="F81" s="52">
        <f t="shared" si="7"/>
        <v>0</v>
      </c>
      <c r="G81" s="52">
        <f t="shared" si="7"/>
        <v>0</v>
      </c>
      <c r="H81" s="52">
        <f t="shared" si="7"/>
        <v>0</v>
      </c>
      <c r="I81" s="60">
        <f>IF('表四'!B81=SUM('表四'!C81:H81),"","分项不等于合计数")</f>
      </c>
      <c r="J81" s="43">
        <f>IF(D81='表三'!C60,"","表三专项转移支付收入不等于表四专项安排数")</f>
      </c>
    </row>
    <row r="82" spans="1:9" ht="19.5" customHeight="1">
      <c r="A82" s="31" t="s">
        <v>414</v>
      </c>
      <c r="B82" s="52">
        <f>SUM('表二'!C521)</f>
        <v>0</v>
      </c>
      <c r="C82" s="54"/>
      <c r="D82" s="54"/>
      <c r="E82" s="54"/>
      <c r="F82" s="54"/>
      <c r="G82" s="54"/>
      <c r="H82" s="54"/>
      <c r="I82" s="60">
        <f>IF('表四'!B82=SUM('表四'!C82:H82),"","分项不等于合计数")</f>
      </c>
    </row>
    <row r="83" spans="1:9" ht="19.5" customHeight="1">
      <c r="A83" s="31" t="s">
        <v>424</v>
      </c>
      <c r="B83" s="52">
        <f>SUM('表二'!C535)</f>
        <v>0</v>
      </c>
      <c r="C83" s="54"/>
      <c r="D83" s="54"/>
      <c r="E83" s="54"/>
      <c r="F83" s="54"/>
      <c r="G83" s="54"/>
      <c r="H83" s="54"/>
      <c r="I83" s="60">
        <f>IF('表四'!B83=SUM('表四'!C83:H83),"","分项不等于合计数")</f>
      </c>
    </row>
    <row r="84" spans="1:9" ht="19.5" customHeight="1">
      <c r="A84" s="31" t="s">
        <v>429</v>
      </c>
      <c r="B84" s="52">
        <f>SUM('表二'!C543)</f>
        <v>0</v>
      </c>
      <c r="C84" s="54"/>
      <c r="D84" s="54"/>
      <c r="E84" s="54"/>
      <c r="F84" s="54"/>
      <c r="G84" s="54"/>
      <c r="H84" s="54"/>
      <c r="I84" s="60">
        <f>IF('表四'!B84=SUM('表四'!C84:H84),"","分项不等于合计数")</f>
      </c>
    </row>
    <row r="85" spans="1:9" ht="19.5" customHeight="1">
      <c r="A85" s="31" t="s">
        <v>431</v>
      </c>
      <c r="B85" s="52">
        <f>SUM('表二'!C545)</f>
        <v>225</v>
      </c>
      <c r="C85" s="54">
        <v>225</v>
      </c>
      <c r="D85" s="54"/>
      <c r="E85" s="54"/>
      <c r="F85" s="54"/>
      <c r="G85" s="54"/>
      <c r="H85" s="54"/>
      <c r="I85" s="60">
        <f>IF('表四'!B85=SUM('表四'!C85:H85),"","分项不等于合计数")</f>
      </c>
    </row>
    <row r="86" spans="1:9" ht="19.5" customHeight="1">
      <c r="A86" s="31" t="s">
        <v>439</v>
      </c>
      <c r="B86" s="52">
        <f>SUM('表二'!C553)</f>
        <v>0</v>
      </c>
      <c r="C86" s="54"/>
      <c r="D86" s="54"/>
      <c r="E86" s="54"/>
      <c r="F86" s="54"/>
      <c r="G86" s="54"/>
      <c r="H86" s="54"/>
      <c r="I86" s="60">
        <f>IF('表四'!B86=SUM('表四'!C86:H86),"","分项不等于合计数")</f>
      </c>
    </row>
    <row r="87" spans="1:9" ht="19.5" customHeight="1">
      <c r="A87" s="31" t="s">
        <v>443</v>
      </c>
      <c r="B87" s="52">
        <f>SUM('表二'!C557)</f>
        <v>0</v>
      </c>
      <c r="C87" s="54"/>
      <c r="D87" s="54"/>
      <c r="E87" s="54"/>
      <c r="F87" s="54"/>
      <c r="G87" s="54"/>
      <c r="H87" s="54"/>
      <c r="I87" s="60">
        <f>IF('表四'!B87=SUM('表四'!C87:H87),"","分项不等于合计数")</f>
      </c>
    </row>
    <row r="88" spans="1:9" ht="19.5" customHeight="1">
      <c r="A88" s="31" t="s">
        <v>453</v>
      </c>
      <c r="B88" s="52">
        <f>SUM('表二'!C567)</f>
        <v>0</v>
      </c>
      <c r="C88" s="54"/>
      <c r="D88" s="54"/>
      <c r="E88" s="54"/>
      <c r="F88" s="54"/>
      <c r="G88" s="54"/>
      <c r="H88" s="54"/>
      <c r="I88" s="60">
        <f>IF('表四'!B88=SUM('表四'!C88:H88),"","分项不等于合计数")</f>
      </c>
    </row>
    <row r="89" spans="1:9" ht="19.5" customHeight="1">
      <c r="A89" s="31" t="s">
        <v>461</v>
      </c>
      <c r="B89" s="52">
        <f>SUM('表二'!C575)</f>
        <v>0</v>
      </c>
      <c r="C89" s="54"/>
      <c r="D89" s="54"/>
      <c r="E89" s="54"/>
      <c r="F89" s="54"/>
      <c r="G89" s="54"/>
      <c r="H89" s="54"/>
      <c r="I89" s="60">
        <f>IF('表四'!B89=SUM('表四'!C89:H89),"","分项不等于合计数")</f>
      </c>
    </row>
    <row r="90" spans="1:9" ht="19.5" customHeight="1">
      <c r="A90" s="31" t="s">
        <v>468</v>
      </c>
      <c r="B90" s="52">
        <f>SUM('表二'!C582)</f>
        <v>0</v>
      </c>
      <c r="C90" s="54"/>
      <c r="D90" s="54"/>
      <c r="E90" s="54"/>
      <c r="F90" s="54"/>
      <c r="G90" s="54"/>
      <c r="H90" s="54"/>
      <c r="I90" s="60">
        <f>IF('表四'!B90=SUM('表四'!C90:H90),"","分项不等于合计数")</f>
      </c>
    </row>
    <row r="91" spans="1:9" ht="19.5" customHeight="1">
      <c r="A91" s="31" t="s">
        <v>476</v>
      </c>
      <c r="B91" s="52">
        <f>SUM('表二'!C590)</f>
        <v>0</v>
      </c>
      <c r="C91" s="54"/>
      <c r="D91" s="54"/>
      <c r="E91" s="54"/>
      <c r="F91" s="54"/>
      <c r="G91" s="54"/>
      <c r="H91" s="54"/>
      <c r="I91" s="60">
        <f>IF('表四'!B91=SUM('表四'!C91:H91),"","分项不等于合计数")</f>
      </c>
    </row>
    <row r="92" spans="1:9" ht="19.5" customHeight="1">
      <c r="A92" s="31" t="s">
        <v>482</v>
      </c>
      <c r="B92" s="52">
        <f>SUM('表二'!C599)</f>
        <v>0</v>
      </c>
      <c r="C92" s="54"/>
      <c r="D92" s="54"/>
      <c r="E92" s="54"/>
      <c r="F92" s="54"/>
      <c r="G92" s="54"/>
      <c r="H92" s="54"/>
      <c r="I92" s="60">
        <f>IF('表四'!B92=SUM('表四'!C92:H92),"","分项不等于合计数")</f>
      </c>
    </row>
    <row r="93" spans="1:9" ht="19.5" customHeight="1">
      <c r="A93" s="31" t="s">
        <v>484</v>
      </c>
      <c r="B93" s="52">
        <f>SUM('表二'!C604)</f>
        <v>0</v>
      </c>
      <c r="C93" s="54"/>
      <c r="D93" s="54"/>
      <c r="E93" s="54"/>
      <c r="F93" s="54"/>
      <c r="G93" s="54"/>
      <c r="H93" s="54"/>
      <c r="I93" s="60">
        <f>IF('表四'!B93=SUM('表四'!C93:H93),"","分项不等于合计数")</f>
      </c>
    </row>
    <row r="94" spans="1:9" ht="19.5" customHeight="1">
      <c r="A94" s="31" t="s">
        <v>487</v>
      </c>
      <c r="B94" s="52">
        <f>SUM('表二'!C607)</f>
        <v>0</v>
      </c>
      <c r="C94" s="54"/>
      <c r="D94" s="54"/>
      <c r="E94" s="54"/>
      <c r="F94" s="54"/>
      <c r="G94" s="54"/>
      <c r="H94" s="54"/>
      <c r="I94" s="60">
        <f>IF('表四'!B94=SUM('表四'!C94:H94),"","分项不等于合计数")</f>
      </c>
    </row>
    <row r="95" spans="1:9" ht="19.5" customHeight="1">
      <c r="A95" s="31" t="s">
        <v>490</v>
      </c>
      <c r="B95" s="52">
        <f>SUM('表二'!C610)</f>
        <v>0</v>
      </c>
      <c r="C95" s="54"/>
      <c r="D95" s="54"/>
      <c r="E95" s="54"/>
      <c r="F95" s="54"/>
      <c r="G95" s="54"/>
      <c r="H95" s="54"/>
      <c r="I95" s="60">
        <f>IF('表四'!B95=SUM('表四'!C95:H95),"","分项不等于合计数")</f>
      </c>
    </row>
    <row r="96" spans="1:9" ht="19.5" customHeight="1">
      <c r="A96" s="31" t="s">
        <v>493</v>
      </c>
      <c r="B96" s="52">
        <f>SUM('表二'!C613)</f>
        <v>0</v>
      </c>
      <c r="C96" s="54"/>
      <c r="D96" s="54"/>
      <c r="E96" s="54"/>
      <c r="F96" s="54"/>
      <c r="G96" s="54"/>
      <c r="H96" s="54"/>
      <c r="I96" s="60">
        <f>IF('表四'!B96=SUM('表四'!C96:H96),"","分项不等于合计数")</f>
      </c>
    </row>
    <row r="97" spans="1:9" ht="19.5" customHeight="1">
      <c r="A97" s="31" t="s">
        <v>496</v>
      </c>
      <c r="B97" s="52">
        <f>SUM('表二'!C616)</f>
        <v>0</v>
      </c>
      <c r="C97" s="54"/>
      <c r="D97" s="54"/>
      <c r="E97" s="54"/>
      <c r="F97" s="54"/>
      <c r="G97" s="54"/>
      <c r="H97" s="54"/>
      <c r="I97" s="60">
        <f>IF('表四'!B97=SUM('表四'!C97:H97),"","分项不等于合计数")</f>
      </c>
    </row>
    <row r="98" spans="1:9" ht="19.5" customHeight="1">
      <c r="A98" s="31" t="s">
        <v>499</v>
      </c>
      <c r="B98" s="52">
        <f>SUM('表二'!C619)</f>
        <v>0</v>
      </c>
      <c r="C98" s="54"/>
      <c r="D98" s="54"/>
      <c r="E98" s="54"/>
      <c r="F98" s="54"/>
      <c r="G98" s="54"/>
      <c r="H98" s="54"/>
      <c r="I98" s="60">
        <f>IF('表四'!B98=SUM('表四'!C98:H98),"","分项不等于合计数")</f>
      </c>
    </row>
    <row r="99" spans="1:9" ht="19.5" customHeight="1">
      <c r="A99" s="31" t="s">
        <v>503</v>
      </c>
      <c r="B99" s="52">
        <f>SUM('表二'!C623)</f>
        <v>0</v>
      </c>
      <c r="C99" s="54"/>
      <c r="D99" s="54"/>
      <c r="E99" s="54"/>
      <c r="F99" s="54"/>
      <c r="G99" s="54"/>
      <c r="H99" s="54"/>
      <c r="I99" s="60">
        <f>IF('表四'!B99=SUM('表四'!C99:H99),"","分项不等于合计数")</f>
      </c>
    </row>
    <row r="100" spans="1:9" ht="19.5" customHeight="1">
      <c r="A100" s="37" t="s">
        <v>508</v>
      </c>
      <c r="B100" s="52">
        <f>SUM('表二'!C628)</f>
        <v>20</v>
      </c>
      <c r="C100" s="54">
        <v>20</v>
      </c>
      <c r="D100" s="54"/>
      <c r="E100" s="54"/>
      <c r="F100" s="54"/>
      <c r="G100" s="54"/>
      <c r="H100" s="54"/>
      <c r="I100" s="60">
        <f>IF('表四'!B100=SUM('表四'!C100:H100),"","分项不等于合计数")</f>
      </c>
    </row>
    <row r="101" spans="1:9" ht="19.5" customHeight="1">
      <c r="A101" s="31" t="s">
        <v>512</v>
      </c>
      <c r="B101" s="52">
        <f>SUM('表二'!C636)</f>
        <v>0</v>
      </c>
      <c r="C101" s="54"/>
      <c r="D101" s="54"/>
      <c r="E101" s="54"/>
      <c r="F101" s="54"/>
      <c r="G101" s="54"/>
      <c r="H101" s="54"/>
      <c r="I101" s="60">
        <f>IF('表四'!B101=SUM('表四'!C101:H101),"","分项不等于合计数")</f>
      </c>
    </row>
    <row r="102" spans="1:9" ht="19.5" customHeight="1">
      <c r="A102" s="31" t="s">
        <v>515</v>
      </c>
      <c r="B102" s="52">
        <f>SUM('表二'!C639)</f>
        <v>20</v>
      </c>
      <c r="C102" s="54">
        <v>20</v>
      </c>
      <c r="D102" s="54"/>
      <c r="E102" s="54"/>
      <c r="F102" s="54"/>
      <c r="G102" s="54"/>
      <c r="H102" s="54"/>
      <c r="I102" s="60">
        <f>IF('表四'!B102=SUM('表四'!C102:H102),"","分项不等于合计数")</f>
      </c>
    </row>
    <row r="103" spans="1:10" ht="19.5" customHeight="1">
      <c r="A103" s="31" t="s">
        <v>516</v>
      </c>
      <c r="B103" s="52">
        <f>SUM('表二'!C640)</f>
        <v>125</v>
      </c>
      <c r="C103" s="52">
        <f aca="true" t="shared" si="8" ref="C103:H103">SUM(C104:C116)</f>
        <v>125</v>
      </c>
      <c r="D103" s="52">
        <f t="shared" si="8"/>
        <v>0</v>
      </c>
      <c r="E103" s="52">
        <f t="shared" si="8"/>
        <v>0</v>
      </c>
      <c r="F103" s="52">
        <f t="shared" si="8"/>
        <v>0</v>
      </c>
      <c r="G103" s="52">
        <f t="shared" si="8"/>
        <v>0</v>
      </c>
      <c r="H103" s="52">
        <f t="shared" si="8"/>
        <v>0</v>
      </c>
      <c r="I103" s="60">
        <f>IF('表四'!B103=SUM('表四'!C103:H103),"","分项不等于合计数")</f>
      </c>
      <c r="J103" s="43">
        <f>IF(D103='表三'!C61,"","表三专项转移支付收入不等于表四专项安排数")</f>
      </c>
    </row>
    <row r="104" spans="1:9" ht="19.5" customHeight="1">
      <c r="A104" s="31" t="s">
        <v>517</v>
      </c>
      <c r="B104" s="52">
        <f>SUM('表二'!C641)</f>
        <v>0</v>
      </c>
      <c r="C104" s="54"/>
      <c r="D104" s="54"/>
      <c r="E104" s="54"/>
      <c r="F104" s="54"/>
      <c r="G104" s="54"/>
      <c r="H104" s="54"/>
      <c r="I104" s="60">
        <f>IF('表四'!B104=SUM('表四'!C104:H104),"","分项不等于合计数")</f>
      </c>
    </row>
    <row r="105" spans="1:9" ht="19.5" customHeight="1">
      <c r="A105" s="31" t="s">
        <v>519</v>
      </c>
      <c r="B105" s="52">
        <f>SUM('表二'!C646)</f>
        <v>0</v>
      </c>
      <c r="C105" s="54"/>
      <c r="D105" s="54"/>
      <c r="E105" s="54"/>
      <c r="F105" s="54"/>
      <c r="G105" s="54"/>
      <c r="H105" s="54"/>
      <c r="I105" s="60">
        <f>IF('表四'!B105=SUM('表四'!C105:H105),"","分项不等于合计数")</f>
      </c>
    </row>
    <row r="106" spans="1:9" ht="19.5" customHeight="1">
      <c r="A106" s="31" t="s">
        <v>533</v>
      </c>
      <c r="B106" s="52">
        <f>SUM('表二'!C660)</f>
        <v>0</v>
      </c>
      <c r="C106" s="54"/>
      <c r="D106" s="54"/>
      <c r="E106" s="54"/>
      <c r="F106" s="54"/>
      <c r="G106" s="54"/>
      <c r="H106" s="54"/>
      <c r="I106" s="60">
        <f>IF('表四'!B106=SUM('表四'!C106:H106),"","分项不等于合计数")</f>
      </c>
    </row>
    <row r="107" spans="1:9" ht="19.5" customHeight="1">
      <c r="A107" s="31" t="s">
        <v>537</v>
      </c>
      <c r="B107" s="52">
        <f>SUM('表二'!C664)</f>
        <v>50</v>
      </c>
      <c r="C107" s="54">
        <v>50</v>
      </c>
      <c r="D107" s="54"/>
      <c r="E107" s="54"/>
      <c r="F107" s="54"/>
      <c r="G107" s="54"/>
      <c r="H107" s="54"/>
      <c r="I107" s="60">
        <f>IF('表四'!B107=SUM('表四'!C107:H107),"","分项不等于合计数")</f>
      </c>
    </row>
    <row r="108" spans="1:9" ht="19.5" customHeight="1">
      <c r="A108" s="31" t="s">
        <v>549</v>
      </c>
      <c r="B108" s="52">
        <f>SUM('表二'!C676)</f>
        <v>0</v>
      </c>
      <c r="C108" s="54"/>
      <c r="D108" s="54"/>
      <c r="E108" s="54"/>
      <c r="F108" s="54"/>
      <c r="G108" s="54"/>
      <c r="H108" s="54"/>
      <c r="I108" s="60">
        <f>IF('表四'!B108=SUM('表四'!C108:H108),"","分项不等于合计数")</f>
      </c>
    </row>
    <row r="109" spans="1:9" ht="19.5" customHeight="1">
      <c r="A109" s="31" t="s">
        <v>552</v>
      </c>
      <c r="B109" s="52">
        <f>SUM('表二'!C679)</f>
        <v>0</v>
      </c>
      <c r="C109" s="54"/>
      <c r="D109" s="54"/>
      <c r="E109" s="54"/>
      <c r="F109" s="54"/>
      <c r="G109" s="54"/>
      <c r="H109" s="54"/>
      <c r="I109" s="60">
        <f>IF('表四'!B109=SUM('表四'!C109:H109),"","分项不等于合计数")</f>
      </c>
    </row>
    <row r="110" spans="1:9" ht="19.5" customHeight="1">
      <c r="A110" s="31" t="s">
        <v>556</v>
      </c>
      <c r="B110" s="61">
        <f>SUM('表二'!C683)</f>
        <v>75</v>
      </c>
      <c r="C110" s="54">
        <v>75</v>
      </c>
      <c r="D110" s="54"/>
      <c r="E110" s="54"/>
      <c r="F110" s="54"/>
      <c r="G110" s="54"/>
      <c r="H110" s="54"/>
      <c r="I110" s="60">
        <f>IF('表四'!B110=SUM('表四'!C110:H110),"","分项不等于合计数")</f>
      </c>
    </row>
    <row r="111" spans="1:9" ht="19.5" customHeight="1">
      <c r="A111" s="31" t="s">
        <v>561</v>
      </c>
      <c r="B111" s="52">
        <f>SUM('表二'!C688)</f>
        <v>0</v>
      </c>
      <c r="C111" s="54"/>
      <c r="D111" s="54"/>
      <c r="E111" s="54"/>
      <c r="F111" s="54"/>
      <c r="G111" s="54"/>
      <c r="H111" s="54"/>
      <c r="I111" s="60">
        <f>IF('表四'!B111=SUM('表四'!C111:H111),"","分项不等于合计数")</f>
      </c>
    </row>
    <row r="112" spans="1:9" ht="19.5" customHeight="1">
      <c r="A112" s="31" t="s">
        <v>565</v>
      </c>
      <c r="B112" s="52">
        <f>SUM('表二'!C692)</f>
        <v>0</v>
      </c>
      <c r="C112" s="54"/>
      <c r="D112" s="54"/>
      <c r="E112" s="54"/>
      <c r="F112" s="54"/>
      <c r="G112" s="54"/>
      <c r="H112" s="54"/>
      <c r="I112" s="60">
        <f>IF('表四'!B112=SUM('表四'!C112:H112),"","分项不等于合计数")</f>
      </c>
    </row>
    <row r="113" spans="1:9" ht="19.5" customHeight="1">
      <c r="A113" s="31" t="s">
        <v>569</v>
      </c>
      <c r="B113" s="52">
        <f>SUM('表二'!C696)</f>
        <v>0</v>
      </c>
      <c r="C113" s="54"/>
      <c r="D113" s="54"/>
      <c r="E113" s="54"/>
      <c r="F113" s="54"/>
      <c r="G113" s="54"/>
      <c r="H113" s="54"/>
      <c r="I113" s="60">
        <f>IF('表四'!B113=SUM('表四'!C113:H113),"","分项不等于合计数")</f>
      </c>
    </row>
    <row r="114" spans="1:9" ht="19.5" customHeight="1">
      <c r="A114" s="31" t="s">
        <v>572</v>
      </c>
      <c r="B114" s="52">
        <f>SUM('表二'!C699)</f>
        <v>0</v>
      </c>
      <c r="C114" s="54"/>
      <c r="D114" s="54"/>
      <c r="E114" s="54"/>
      <c r="F114" s="54"/>
      <c r="G114" s="54"/>
      <c r="H114" s="54"/>
      <c r="I114" s="60">
        <f>IF('表四'!B114=SUM('表四'!C114:H114),"","分项不等于合计数")</f>
      </c>
    </row>
    <row r="115" spans="1:9" ht="19.5" customHeight="1">
      <c r="A115" s="31" t="s">
        <v>576</v>
      </c>
      <c r="B115" s="52">
        <f>SUM('表二'!C708)</f>
        <v>0</v>
      </c>
      <c r="C115" s="54"/>
      <c r="D115" s="54"/>
      <c r="E115" s="54"/>
      <c r="F115" s="54"/>
      <c r="G115" s="54"/>
      <c r="H115" s="54"/>
      <c r="I115" s="60">
        <f>IF('表四'!B115=SUM('表四'!C115:H115),"","分项不等于合计数")</f>
      </c>
    </row>
    <row r="116" spans="1:9" ht="19.5" customHeight="1">
      <c r="A116" s="62" t="s">
        <v>578</v>
      </c>
      <c r="B116" s="52">
        <f>SUM('表二'!C710)</f>
        <v>0</v>
      </c>
      <c r="C116" s="54"/>
      <c r="D116" s="54"/>
      <c r="E116" s="54"/>
      <c r="F116" s="54"/>
      <c r="G116" s="54"/>
      <c r="H116" s="54"/>
      <c r="I116" s="60">
        <f>IF('表四'!B116=SUM('表四'!C116:H116),"","分项不等于合计数")</f>
      </c>
    </row>
    <row r="117" spans="1:10" ht="19.5" customHeight="1">
      <c r="A117" s="62" t="s">
        <v>580</v>
      </c>
      <c r="B117" s="52">
        <f>SUM('表二'!C712)</f>
        <v>0</v>
      </c>
      <c r="C117" s="52">
        <f aca="true" t="shared" si="9" ref="C117:H117">SUM(C118:C132)</f>
        <v>0</v>
      </c>
      <c r="D117" s="52">
        <f t="shared" si="9"/>
        <v>0</v>
      </c>
      <c r="E117" s="52">
        <f t="shared" si="9"/>
        <v>0</v>
      </c>
      <c r="F117" s="52">
        <f t="shared" si="9"/>
        <v>0</v>
      </c>
      <c r="G117" s="52">
        <f t="shared" si="9"/>
        <v>0</v>
      </c>
      <c r="H117" s="52">
        <f t="shared" si="9"/>
        <v>0</v>
      </c>
      <c r="I117" s="60">
        <f>IF('表四'!B117=SUM('表四'!C117:H117),"","分项不等于合计数")</f>
      </c>
      <c r="J117" s="43">
        <f>IF(D117='表三'!C62,"","表三专项转移支付收入不等于表四专项安排数")</f>
      </c>
    </row>
    <row r="118" spans="1:9" ht="19.5" customHeight="1">
      <c r="A118" s="62" t="s">
        <v>581</v>
      </c>
      <c r="B118" s="52">
        <f>SUM('表二'!C713)</f>
        <v>0</v>
      </c>
      <c r="C118" s="54"/>
      <c r="D118" s="54"/>
      <c r="E118" s="54"/>
      <c r="F118" s="54"/>
      <c r="G118" s="54"/>
      <c r="H118" s="54"/>
      <c r="I118" s="60">
        <f>IF('表四'!B118=SUM('表四'!C118:H118),"","分项不等于合计数")</f>
      </c>
    </row>
    <row r="119" spans="1:9" ht="19.5" customHeight="1">
      <c r="A119" s="62" t="s">
        <v>588</v>
      </c>
      <c r="B119" s="52">
        <f>SUM('表二'!C723)</f>
        <v>0</v>
      </c>
      <c r="C119" s="54"/>
      <c r="D119" s="54"/>
      <c r="E119" s="54"/>
      <c r="F119" s="54"/>
      <c r="G119" s="54"/>
      <c r="H119" s="54"/>
      <c r="I119" s="60">
        <f>IF('表四'!B119=SUM('表四'!C119:H119),"","分项不等于合计数")</f>
      </c>
    </row>
    <row r="120" spans="1:9" ht="19.5" customHeight="1">
      <c r="A120" s="62" t="s">
        <v>592</v>
      </c>
      <c r="B120" s="52">
        <f>SUM('表二'!C727)</f>
        <v>0</v>
      </c>
      <c r="C120" s="54"/>
      <c r="D120" s="54"/>
      <c r="E120" s="54"/>
      <c r="F120" s="54"/>
      <c r="G120" s="54"/>
      <c r="H120" s="54"/>
      <c r="I120" s="60">
        <f>IF('表四'!B120=SUM('表四'!C120:H120),"","分项不等于合计数")</f>
      </c>
    </row>
    <row r="121" spans="1:9" ht="19.5" customHeight="1">
      <c r="A121" s="62" t="s">
        <v>600</v>
      </c>
      <c r="B121" s="52">
        <f>SUM('表二'!C735)</f>
        <v>0</v>
      </c>
      <c r="C121" s="54"/>
      <c r="D121" s="54"/>
      <c r="E121" s="54"/>
      <c r="F121" s="54"/>
      <c r="G121" s="54"/>
      <c r="H121" s="54"/>
      <c r="I121" s="60">
        <f>IF('表四'!B121=SUM('表四'!C121:H121),"","分项不等于合计数")</f>
      </c>
    </row>
    <row r="122" spans="1:9" ht="19.5" customHeight="1">
      <c r="A122" s="62" t="s">
        <v>605</v>
      </c>
      <c r="B122" s="52">
        <f>SUM('表二'!C740)</f>
        <v>0</v>
      </c>
      <c r="C122" s="54"/>
      <c r="D122" s="54"/>
      <c r="E122" s="54"/>
      <c r="F122" s="54"/>
      <c r="G122" s="54"/>
      <c r="H122" s="54"/>
      <c r="I122" s="60">
        <f>IF('表四'!B122=SUM('表四'!C122:H122),"","分项不等于合计数")</f>
      </c>
    </row>
    <row r="123" spans="1:9" ht="19.5" customHeight="1">
      <c r="A123" s="62" t="s">
        <v>612</v>
      </c>
      <c r="B123" s="52">
        <f>SUM('表二'!C747)</f>
        <v>0</v>
      </c>
      <c r="C123" s="54"/>
      <c r="D123" s="54"/>
      <c r="E123" s="54"/>
      <c r="F123" s="54"/>
      <c r="G123" s="54"/>
      <c r="H123" s="54"/>
      <c r="I123" s="60">
        <f>IF('表四'!B123=SUM('表四'!C123:H123),"","分项不等于合计数")</f>
      </c>
    </row>
    <row r="124" spans="1:9" ht="19.5" customHeight="1">
      <c r="A124" s="62" t="s">
        <v>618</v>
      </c>
      <c r="B124" s="52">
        <f>SUM('表二'!C753)</f>
        <v>0</v>
      </c>
      <c r="C124" s="54"/>
      <c r="D124" s="54"/>
      <c r="E124" s="54"/>
      <c r="F124" s="54"/>
      <c r="G124" s="54"/>
      <c r="H124" s="54"/>
      <c r="I124" s="60">
        <f>IF('表四'!B124=SUM('表四'!C124:H124),"","分项不等于合计数")</f>
      </c>
    </row>
    <row r="125" spans="1:9" ht="19.5" customHeight="1">
      <c r="A125" s="62" t="s">
        <v>621</v>
      </c>
      <c r="B125" s="52">
        <f>SUM('表二'!C756)</f>
        <v>0</v>
      </c>
      <c r="C125" s="54"/>
      <c r="D125" s="54"/>
      <c r="E125" s="54"/>
      <c r="F125" s="54"/>
      <c r="G125" s="54"/>
      <c r="H125" s="54"/>
      <c r="I125" s="60">
        <f>IF('表四'!B125=SUM('表四'!C125:H125),"","分项不等于合计数")</f>
      </c>
    </row>
    <row r="126" spans="1:9" ht="19.5" customHeight="1">
      <c r="A126" s="62" t="s">
        <v>624</v>
      </c>
      <c r="B126" s="52">
        <f>SUM('表二'!C759)</f>
        <v>0</v>
      </c>
      <c r="C126" s="54"/>
      <c r="D126" s="54"/>
      <c r="E126" s="54"/>
      <c r="F126" s="54"/>
      <c r="G126" s="54"/>
      <c r="H126" s="54"/>
      <c r="I126" s="60">
        <f>IF('表四'!B126=SUM('表四'!C126:H126),"","分项不等于合计数")</f>
      </c>
    </row>
    <row r="127" spans="1:9" ht="19.5" customHeight="1">
      <c r="A127" s="62" t="s">
        <v>625</v>
      </c>
      <c r="B127" s="52">
        <f>SUM('表二'!C760)</f>
        <v>0</v>
      </c>
      <c r="C127" s="54"/>
      <c r="D127" s="54"/>
      <c r="E127" s="54"/>
      <c r="F127" s="54"/>
      <c r="G127" s="54"/>
      <c r="H127" s="54"/>
      <c r="I127" s="60">
        <f>IF('表四'!B127=SUM('表四'!C127:H127),"","分项不等于合计数")</f>
      </c>
    </row>
    <row r="128" spans="1:9" ht="19.5" customHeight="1">
      <c r="A128" s="62" t="s">
        <v>626</v>
      </c>
      <c r="B128" s="52">
        <f>SUM('表二'!C761)</f>
        <v>0</v>
      </c>
      <c r="C128" s="54"/>
      <c r="D128" s="54"/>
      <c r="E128" s="54"/>
      <c r="F128" s="54"/>
      <c r="G128" s="54"/>
      <c r="H128" s="54"/>
      <c r="I128" s="60">
        <f>IF('表四'!B128=SUM('表四'!C128:H128),"","分项不等于合计数")</f>
      </c>
    </row>
    <row r="129" spans="1:9" ht="19.5" customHeight="1">
      <c r="A129" s="62" t="s">
        <v>632</v>
      </c>
      <c r="B129" s="52">
        <f>SUM('表二'!C767)</f>
        <v>0</v>
      </c>
      <c r="C129" s="54"/>
      <c r="D129" s="54"/>
      <c r="E129" s="54"/>
      <c r="F129" s="54"/>
      <c r="G129" s="54"/>
      <c r="H129" s="54"/>
      <c r="I129" s="60">
        <f>IF('表四'!B129=SUM('表四'!C129:H129),"","分项不等于合计数")</f>
      </c>
    </row>
    <row r="130" spans="1:9" ht="19.5" customHeight="1">
      <c r="A130" s="62" t="s">
        <v>633</v>
      </c>
      <c r="B130" s="52">
        <f>SUM('表二'!C768)</f>
        <v>0</v>
      </c>
      <c r="C130" s="54"/>
      <c r="D130" s="54"/>
      <c r="E130" s="54"/>
      <c r="F130" s="54"/>
      <c r="G130" s="54"/>
      <c r="H130" s="54"/>
      <c r="I130" s="60">
        <f>IF('表四'!B130=SUM('表四'!C130:H130),"","分项不等于合计数")</f>
      </c>
    </row>
    <row r="131" spans="1:9" ht="19.5" customHeight="1">
      <c r="A131" s="62" t="s">
        <v>634</v>
      </c>
      <c r="B131" s="52">
        <f>SUM('表二'!C769)</f>
        <v>0</v>
      </c>
      <c r="C131" s="54"/>
      <c r="D131" s="54"/>
      <c r="E131" s="54"/>
      <c r="F131" s="54"/>
      <c r="G131" s="54"/>
      <c r="H131" s="54"/>
      <c r="I131" s="60">
        <f>IF('表四'!B131=SUM('表四'!C131:H131),"","分项不等于合计数")</f>
      </c>
    </row>
    <row r="132" spans="1:9" ht="19.5" customHeight="1">
      <c r="A132" s="62" t="s">
        <v>644</v>
      </c>
      <c r="B132" s="52">
        <f>SUM('表二'!C784)</f>
        <v>0</v>
      </c>
      <c r="C132" s="54"/>
      <c r="D132" s="54"/>
      <c r="E132" s="54"/>
      <c r="F132" s="54"/>
      <c r="G132" s="54"/>
      <c r="H132" s="54"/>
      <c r="I132" s="60">
        <f>IF('表四'!B132=SUM('表四'!C132:H132),"","分项不等于合计数")</f>
      </c>
    </row>
    <row r="133" spans="1:10" ht="19.5" customHeight="1">
      <c r="A133" s="62" t="s">
        <v>645</v>
      </c>
      <c r="B133" s="52">
        <f>SUM('表二'!C785)</f>
        <v>2170</v>
      </c>
      <c r="C133" s="52">
        <f aca="true" t="shared" si="10" ref="C133:H133">SUM(C134:C139)</f>
        <v>1900</v>
      </c>
      <c r="D133" s="52">
        <f t="shared" si="10"/>
        <v>0</v>
      </c>
      <c r="E133" s="52">
        <f t="shared" si="10"/>
        <v>270</v>
      </c>
      <c r="F133" s="52">
        <f t="shared" si="10"/>
        <v>0</v>
      </c>
      <c r="G133" s="52">
        <f t="shared" si="10"/>
        <v>0</v>
      </c>
      <c r="H133" s="52">
        <f t="shared" si="10"/>
        <v>0</v>
      </c>
      <c r="I133" s="60">
        <f>IF('表四'!B133=SUM('表四'!C133:H133),"","分项不等于合计数")</f>
      </c>
      <c r="J133" s="43">
        <f>IF(D133='表三'!C63,"","表三专项转移支付收入不等于表四专项安排数")</f>
      </c>
    </row>
    <row r="134" spans="1:9" ht="19.5" customHeight="1">
      <c r="A134" s="62" t="s">
        <v>646</v>
      </c>
      <c r="B134" s="52">
        <f>SUM('表二'!C786)</f>
        <v>0</v>
      </c>
      <c r="C134" s="54"/>
      <c r="D134" s="54"/>
      <c r="E134" s="54"/>
      <c r="F134" s="54"/>
      <c r="G134" s="54"/>
      <c r="H134" s="54"/>
      <c r="I134" s="60">
        <f>IF('表四'!B134=SUM('表四'!C134:H134),"","分项不等于合计数")</f>
      </c>
    </row>
    <row r="135" spans="1:9" ht="19.5" customHeight="1">
      <c r="A135" s="62" t="s">
        <v>654</v>
      </c>
      <c r="B135" s="52">
        <f>SUM('表二'!C797)</f>
        <v>300</v>
      </c>
      <c r="C135" s="54">
        <v>300</v>
      </c>
      <c r="D135" s="54"/>
      <c r="E135" s="54"/>
      <c r="F135" s="54"/>
      <c r="G135" s="54"/>
      <c r="H135" s="54"/>
      <c r="I135" s="60">
        <f>IF('表四'!B135=SUM('表四'!C135:H135),"","分项不等于合计数")</f>
      </c>
    </row>
    <row r="136" spans="1:9" ht="19.5" customHeight="1">
      <c r="A136" s="62" t="s">
        <v>655</v>
      </c>
      <c r="B136" s="52">
        <f>SUM('表二'!C798)</f>
        <v>650</v>
      </c>
      <c r="C136" s="54">
        <v>650</v>
      </c>
      <c r="D136" s="54"/>
      <c r="E136" s="54"/>
      <c r="F136" s="54"/>
      <c r="G136" s="54"/>
      <c r="H136" s="54"/>
      <c r="I136" s="60">
        <f>IF('表四'!B136=SUM('表四'!C136:H136),"","分项不等于合计数")</f>
      </c>
    </row>
    <row r="137" spans="1:9" ht="19.5" customHeight="1">
      <c r="A137" s="62" t="s">
        <v>658</v>
      </c>
      <c r="B137" s="52">
        <f>SUM('表二'!C801)</f>
        <v>220</v>
      </c>
      <c r="C137" s="54">
        <v>220</v>
      </c>
      <c r="D137" s="54"/>
      <c r="E137" s="54"/>
      <c r="F137" s="54"/>
      <c r="G137" s="54"/>
      <c r="H137" s="54"/>
      <c r="I137" s="60">
        <f>IF('表四'!B137=SUM('表四'!C137:H137),"","分项不等于合计数")</f>
      </c>
    </row>
    <row r="138" spans="1:9" ht="19.5" customHeight="1">
      <c r="A138" s="62" t="s">
        <v>659</v>
      </c>
      <c r="B138" s="52">
        <f>SUM('表二'!C802)</f>
        <v>0</v>
      </c>
      <c r="C138" s="54"/>
      <c r="D138" s="54"/>
      <c r="E138" s="54"/>
      <c r="F138" s="54"/>
      <c r="G138" s="54"/>
      <c r="H138" s="54"/>
      <c r="I138" s="60">
        <f>IF('表四'!B138=SUM('表四'!C138:H138),"","分项不等于合计数")</f>
      </c>
    </row>
    <row r="139" spans="1:9" ht="19.5" customHeight="1">
      <c r="A139" s="62" t="s">
        <v>660</v>
      </c>
      <c r="B139" s="52">
        <f>SUM('表二'!C803)</f>
        <v>1000</v>
      </c>
      <c r="C139" s="54">
        <v>730</v>
      </c>
      <c r="D139" s="54"/>
      <c r="E139" s="54">
        <v>270</v>
      </c>
      <c r="F139" s="54"/>
      <c r="G139" s="54"/>
      <c r="H139" s="54"/>
      <c r="I139" s="60">
        <f>IF('表四'!B139=SUM('表四'!C139:H139),"","分项不等于合计数")</f>
      </c>
    </row>
    <row r="140" spans="1:10" ht="19.5" customHeight="1">
      <c r="A140" s="62" t="s">
        <v>661</v>
      </c>
      <c r="B140" s="52">
        <f>SUM('表二'!C804)</f>
        <v>1120</v>
      </c>
      <c r="C140" s="52">
        <f aca="true" t="shared" si="11" ref="C140:H140">SUM(C141:C148)</f>
        <v>1120</v>
      </c>
      <c r="D140" s="52">
        <f t="shared" si="11"/>
        <v>0</v>
      </c>
      <c r="E140" s="52">
        <f t="shared" si="11"/>
        <v>0</v>
      </c>
      <c r="F140" s="52">
        <f t="shared" si="11"/>
        <v>0</v>
      </c>
      <c r="G140" s="52">
        <f t="shared" si="11"/>
        <v>0</v>
      </c>
      <c r="H140" s="52">
        <f t="shared" si="11"/>
        <v>0</v>
      </c>
      <c r="I140" s="60">
        <f>IF('表四'!B140=SUM('表四'!C140:H140),"","分项不等于合计数")</f>
      </c>
      <c r="J140" s="43">
        <f>IF(D140='表三'!C64,"","表三专项转移支付收入不等于表四专项安排数")</f>
      </c>
    </row>
    <row r="141" spans="1:9" ht="19.5" customHeight="1">
      <c r="A141" s="62" t="s">
        <v>662</v>
      </c>
      <c r="B141" s="52">
        <f>SUM('表二'!C805)</f>
        <v>200</v>
      </c>
      <c r="C141" s="54">
        <v>200</v>
      </c>
      <c r="D141" s="54"/>
      <c r="E141" s="54"/>
      <c r="F141" s="54"/>
      <c r="G141" s="54"/>
      <c r="H141" s="54"/>
      <c r="I141" s="60">
        <f>IF('表四'!B141=SUM('表四'!C141:H141),"","分项不等于合计数")</f>
      </c>
    </row>
    <row r="142" spans="1:9" ht="19.5" customHeight="1">
      <c r="A142" s="62" t="s">
        <v>684</v>
      </c>
      <c r="B142" s="52">
        <f>SUM('表二'!C831)</f>
        <v>0</v>
      </c>
      <c r="C142" s="54"/>
      <c r="D142" s="54"/>
      <c r="E142" s="54"/>
      <c r="F142" s="54"/>
      <c r="G142" s="54"/>
      <c r="H142" s="54"/>
      <c r="I142" s="60">
        <f>IF('表四'!B142=SUM('表四'!C142:H142),"","分项不等于合计数")</f>
      </c>
    </row>
    <row r="143" spans="1:9" ht="19.5" customHeight="1">
      <c r="A143" s="62" t="s">
        <v>705</v>
      </c>
      <c r="B143" s="52">
        <f>SUM('表二'!C856)</f>
        <v>0</v>
      </c>
      <c r="C143" s="54"/>
      <c r="D143" s="54"/>
      <c r="E143" s="54"/>
      <c r="F143" s="54"/>
      <c r="G143" s="54"/>
      <c r="H143" s="54"/>
      <c r="I143" s="60">
        <f>IF('表四'!B143=SUM('表四'!C143:H143),"","分项不等于合计数")</f>
      </c>
    </row>
    <row r="144" spans="1:9" ht="19.5" customHeight="1">
      <c r="A144" s="62" t="s">
        <v>729</v>
      </c>
      <c r="B144" s="52">
        <f>SUM('表二'!C884)</f>
        <v>100</v>
      </c>
      <c r="C144" s="54">
        <v>100</v>
      </c>
      <c r="D144" s="54"/>
      <c r="E144" s="54"/>
      <c r="F144" s="54"/>
      <c r="G144" s="54"/>
      <c r="H144" s="54"/>
      <c r="I144" s="60">
        <f>IF('表四'!B144=SUM('表四'!C144:H144),"","分项不等于合计数")</f>
      </c>
    </row>
    <row r="145" spans="1:9" ht="19.5" customHeight="1">
      <c r="A145" s="62" t="s">
        <v>737</v>
      </c>
      <c r="B145" s="52">
        <f>SUM('表二'!C895)</f>
        <v>800</v>
      </c>
      <c r="C145" s="54">
        <v>800</v>
      </c>
      <c r="D145" s="54"/>
      <c r="E145" s="54"/>
      <c r="F145" s="54"/>
      <c r="G145" s="54"/>
      <c r="H145" s="54"/>
      <c r="I145" s="60">
        <f>IF('表四'!B145=SUM('表四'!C145:H145),"","分项不等于合计数")</f>
      </c>
    </row>
    <row r="146" spans="1:9" ht="19.5" customHeight="1">
      <c r="A146" s="62" t="s">
        <v>744</v>
      </c>
      <c r="B146" s="52">
        <f>SUM('表二'!C902)</f>
        <v>0</v>
      </c>
      <c r="C146" s="54"/>
      <c r="D146" s="54"/>
      <c r="E146" s="54"/>
      <c r="F146" s="54"/>
      <c r="G146" s="54"/>
      <c r="H146" s="54"/>
      <c r="I146" s="60">
        <f>IF('表四'!B146=SUM('表四'!C146:H146),"","分项不等于合计数")</f>
      </c>
    </row>
    <row r="147" spans="1:9" ht="19.5" customHeight="1">
      <c r="A147" s="62" t="s">
        <v>751</v>
      </c>
      <c r="B147" s="52">
        <f>SUM('表二'!C909)</f>
        <v>0</v>
      </c>
      <c r="C147" s="54"/>
      <c r="D147" s="54"/>
      <c r="E147" s="54"/>
      <c r="F147" s="54"/>
      <c r="G147" s="54"/>
      <c r="H147" s="54"/>
      <c r="I147" s="60">
        <f>IF('表四'!B147=SUM('表四'!C147:H147),"","分项不等于合计数")</f>
      </c>
    </row>
    <row r="148" spans="1:9" ht="19.5" customHeight="1">
      <c r="A148" s="62" t="s">
        <v>754</v>
      </c>
      <c r="B148" s="52">
        <f>SUM('表二'!C912)</f>
        <v>20</v>
      </c>
      <c r="C148" s="54">
        <v>20</v>
      </c>
      <c r="D148" s="54"/>
      <c r="E148" s="54"/>
      <c r="F148" s="54"/>
      <c r="G148" s="54"/>
      <c r="H148" s="54"/>
      <c r="I148" s="60">
        <f>IF('表四'!B148=SUM('表四'!C148:H148),"","分项不等于合计数")</f>
      </c>
    </row>
    <row r="149" spans="1:10" ht="19.5" customHeight="1">
      <c r="A149" s="63" t="s">
        <v>757</v>
      </c>
      <c r="B149" s="52">
        <f>SUM('表二'!C915)</f>
        <v>35</v>
      </c>
      <c r="C149" s="52">
        <f aca="true" t="shared" si="12" ref="C149:H149">SUM(C150:C156)</f>
        <v>35</v>
      </c>
      <c r="D149" s="52">
        <f t="shared" si="12"/>
        <v>0</v>
      </c>
      <c r="E149" s="52">
        <f t="shared" si="12"/>
        <v>0</v>
      </c>
      <c r="F149" s="52">
        <f t="shared" si="12"/>
        <v>0</v>
      </c>
      <c r="G149" s="52">
        <f t="shared" si="12"/>
        <v>0</v>
      </c>
      <c r="H149" s="52">
        <f t="shared" si="12"/>
        <v>0</v>
      </c>
      <c r="I149" s="60">
        <f>IF('表四'!B149=SUM('表四'!C149:H149),"","分项不等于合计数")</f>
      </c>
      <c r="J149" s="43">
        <f>IF(D149='表三'!C65,"","表三专项转移支付收入不等于表四专项安排数")</f>
      </c>
    </row>
    <row r="150" spans="1:9" ht="19.5" customHeight="1">
      <c r="A150" s="62" t="s">
        <v>758</v>
      </c>
      <c r="B150" s="52">
        <f>SUM('表二'!C916)</f>
        <v>20</v>
      </c>
      <c r="C150" s="54">
        <v>20</v>
      </c>
      <c r="D150" s="54"/>
      <c r="E150" s="54"/>
      <c r="F150" s="54"/>
      <c r="G150" s="54"/>
      <c r="H150" s="54"/>
      <c r="I150" s="60">
        <f>IF('表四'!B150=SUM('表四'!C150:H150),"","分项不等于合计数")</f>
      </c>
    </row>
    <row r="151" spans="1:9" ht="19.5" customHeight="1">
      <c r="A151" s="62" t="s">
        <v>778</v>
      </c>
      <c r="B151" s="52">
        <f>SUM('表二'!C939)</f>
        <v>0</v>
      </c>
      <c r="C151" s="54"/>
      <c r="D151" s="54"/>
      <c r="E151" s="54"/>
      <c r="F151" s="54"/>
      <c r="G151" s="54"/>
      <c r="H151" s="54"/>
      <c r="I151" s="60">
        <f>IF('表四'!B151=SUM('表四'!C151:H151),"","分项不等于合计数")</f>
      </c>
    </row>
    <row r="152" spans="1:9" ht="19.5" customHeight="1">
      <c r="A152" s="62" t="s">
        <v>785</v>
      </c>
      <c r="B152" s="52">
        <f>SUM('表二'!C949)</f>
        <v>0</v>
      </c>
      <c r="C152" s="54"/>
      <c r="D152" s="54"/>
      <c r="E152" s="54"/>
      <c r="F152" s="54"/>
      <c r="G152" s="54"/>
      <c r="H152" s="54"/>
      <c r="I152" s="60">
        <f>IF('表四'!B152=SUM('表四'!C152:H152),"","分项不等于合计数")</f>
      </c>
    </row>
    <row r="153" spans="1:9" ht="19.5" customHeight="1">
      <c r="A153" s="62" t="s">
        <v>792</v>
      </c>
      <c r="B153" s="52">
        <f>SUM('表二'!C959)</f>
        <v>0</v>
      </c>
      <c r="C153" s="54"/>
      <c r="D153" s="54"/>
      <c r="E153" s="54"/>
      <c r="F153" s="54"/>
      <c r="G153" s="54"/>
      <c r="H153" s="54"/>
      <c r="I153" s="60">
        <f>IF('表四'!B153=SUM('表四'!C153:H153),"","分项不等于合计数")</f>
      </c>
    </row>
    <row r="154" spans="1:9" ht="19.5" customHeight="1">
      <c r="A154" s="62" t="s">
        <v>797</v>
      </c>
      <c r="B154" s="52">
        <f>SUM('表二'!C964)</f>
        <v>0</v>
      </c>
      <c r="C154" s="54"/>
      <c r="D154" s="54"/>
      <c r="E154" s="54"/>
      <c r="F154" s="54"/>
      <c r="G154" s="54"/>
      <c r="H154" s="54"/>
      <c r="I154" s="60">
        <f>IF('表四'!B154=SUM('表四'!C154:H154),"","分项不等于合计数")</f>
      </c>
    </row>
    <row r="155" spans="1:9" ht="19.5" customHeight="1">
      <c r="A155" s="62" t="s">
        <v>800</v>
      </c>
      <c r="B155" s="52">
        <f>SUM('表二'!C971)</f>
        <v>0</v>
      </c>
      <c r="C155" s="54"/>
      <c r="D155" s="54"/>
      <c r="E155" s="54"/>
      <c r="F155" s="54"/>
      <c r="G155" s="54"/>
      <c r="H155" s="54"/>
      <c r="I155" s="60">
        <f>IF('表四'!B155=SUM('表四'!C155:H155),"","分项不等于合计数")</f>
      </c>
    </row>
    <row r="156" spans="1:9" ht="19.5" customHeight="1">
      <c r="A156" s="62" t="s">
        <v>805</v>
      </c>
      <c r="B156" s="52">
        <f>SUM('表二'!C976)</f>
        <v>15</v>
      </c>
      <c r="C156" s="54">
        <v>15</v>
      </c>
      <c r="D156" s="54"/>
      <c r="E156" s="54"/>
      <c r="F156" s="54"/>
      <c r="G156" s="54"/>
      <c r="H156" s="54"/>
      <c r="I156" s="60">
        <f>IF('表四'!B156=SUM('表四'!C156:H156),"","分项不等于合计数")</f>
      </c>
    </row>
    <row r="157" spans="1:10" ht="19.5" customHeight="1">
      <c r="A157" s="62" t="s">
        <v>808</v>
      </c>
      <c r="B157" s="52">
        <f>SUM('表二'!C979)</f>
        <v>20</v>
      </c>
      <c r="C157" s="52">
        <f aca="true" t="shared" si="13" ref="C157:H157">SUM(C158:C164)</f>
        <v>20</v>
      </c>
      <c r="D157" s="52">
        <f t="shared" si="13"/>
        <v>0</v>
      </c>
      <c r="E157" s="52">
        <f t="shared" si="13"/>
        <v>0</v>
      </c>
      <c r="F157" s="52">
        <f t="shared" si="13"/>
        <v>0</v>
      </c>
      <c r="G157" s="52">
        <f t="shared" si="13"/>
        <v>0</v>
      </c>
      <c r="H157" s="52">
        <f t="shared" si="13"/>
        <v>0</v>
      </c>
      <c r="I157" s="60">
        <f>IF('表四'!B157=SUM('表四'!C157:H157),"","分项不等于合计数")</f>
      </c>
      <c r="J157" s="43">
        <f>IF(D157='表三'!C66,"","表三专项转移支付收入不等于表四专项安排数")</f>
      </c>
    </row>
    <row r="158" spans="1:9" ht="19.5" customHeight="1">
      <c r="A158" s="62" t="s">
        <v>809</v>
      </c>
      <c r="B158" s="52">
        <f>SUM('表二'!C980)</f>
        <v>0</v>
      </c>
      <c r="C158" s="54"/>
      <c r="D158" s="54"/>
      <c r="E158" s="54"/>
      <c r="F158" s="54"/>
      <c r="G158" s="54"/>
      <c r="H158" s="54"/>
      <c r="I158" s="60">
        <f>IF('表四'!B158=SUM('表四'!C158:H158),"","分项不等于合计数")</f>
      </c>
    </row>
    <row r="159" spans="1:9" ht="19.5" customHeight="1">
      <c r="A159" s="62" t="s">
        <v>816</v>
      </c>
      <c r="B159" s="52">
        <f>SUM('表二'!C990)</f>
        <v>0</v>
      </c>
      <c r="C159" s="54"/>
      <c r="D159" s="54"/>
      <c r="E159" s="54"/>
      <c r="F159" s="54"/>
      <c r="G159" s="54"/>
      <c r="H159" s="54"/>
      <c r="I159" s="60">
        <f>IF('表四'!B159=SUM('表四'!C159:H159),"","分项不等于合计数")</f>
      </c>
    </row>
    <row r="160" spans="1:9" ht="19.5" customHeight="1">
      <c r="A160" s="62" t="s">
        <v>829</v>
      </c>
      <c r="B160" s="52">
        <f>SUM('表二'!C1006)</f>
        <v>0</v>
      </c>
      <c r="C160" s="54"/>
      <c r="D160" s="54"/>
      <c r="E160" s="54"/>
      <c r="F160" s="54"/>
      <c r="G160" s="54"/>
      <c r="H160" s="54"/>
      <c r="I160" s="60">
        <f>IF('表四'!B160=SUM('表四'!C160:H160),"","分项不等于合计数")</f>
      </c>
    </row>
    <row r="161" spans="1:9" ht="19.5" customHeight="1">
      <c r="A161" s="62" t="s">
        <v>831</v>
      </c>
      <c r="B161" s="52">
        <f>SUM('表二'!C1011)</f>
        <v>20</v>
      </c>
      <c r="C161" s="54">
        <v>20</v>
      </c>
      <c r="D161" s="54"/>
      <c r="E161" s="54"/>
      <c r="F161" s="54"/>
      <c r="G161" s="54"/>
      <c r="H161" s="54"/>
      <c r="I161" s="60">
        <f>IF('表四'!B161=SUM('表四'!C161:H161),"","分项不等于合计数")</f>
      </c>
    </row>
    <row r="162" spans="1:9" ht="19.5" customHeight="1">
      <c r="A162" s="62" t="s">
        <v>841</v>
      </c>
      <c r="B162" s="52">
        <f>SUM('表二'!C1025)</f>
        <v>0</v>
      </c>
      <c r="C162" s="54"/>
      <c r="D162" s="54"/>
      <c r="E162" s="54"/>
      <c r="F162" s="54"/>
      <c r="G162" s="54"/>
      <c r="H162" s="54"/>
      <c r="I162" s="60">
        <f>IF('表四'!B162=SUM('表四'!C162:H162),"","分项不等于合计数")</f>
      </c>
    </row>
    <row r="163" spans="1:9" ht="19.5" customHeight="1">
      <c r="A163" s="62" t="s">
        <v>845</v>
      </c>
      <c r="B163" s="52">
        <f>SUM('表二'!C1032)</f>
        <v>0</v>
      </c>
      <c r="C163" s="54"/>
      <c r="D163" s="54"/>
      <c r="E163" s="54"/>
      <c r="F163" s="54"/>
      <c r="G163" s="54"/>
      <c r="H163" s="54"/>
      <c r="I163" s="60">
        <f>IF('表四'!B163=SUM('表四'!C163:H163),"","分项不等于合计数")</f>
      </c>
    </row>
    <row r="164" spans="1:9" ht="19.5" customHeight="1">
      <c r="A164" s="62" t="s">
        <v>849</v>
      </c>
      <c r="B164" s="52">
        <f>SUM('表二'!C1039)</f>
        <v>0</v>
      </c>
      <c r="C164" s="54"/>
      <c r="D164" s="54"/>
      <c r="E164" s="54"/>
      <c r="F164" s="54"/>
      <c r="G164" s="54"/>
      <c r="H164" s="54"/>
      <c r="I164" s="60">
        <f>IF('表四'!B164=SUM('表四'!C164:H164),"","分项不等于合计数")</f>
      </c>
    </row>
    <row r="165" spans="1:10" ht="19.5" customHeight="1">
      <c r="A165" s="62" t="s">
        <v>855</v>
      </c>
      <c r="B165" s="61">
        <f>SUM('表二'!C1045)</f>
        <v>0</v>
      </c>
      <c r="C165" s="52">
        <f aca="true" t="shared" si="14" ref="C165:H165">SUM(C166:C168)</f>
        <v>0</v>
      </c>
      <c r="D165" s="52">
        <f t="shared" si="14"/>
        <v>0</v>
      </c>
      <c r="E165" s="52">
        <f t="shared" si="14"/>
        <v>0</v>
      </c>
      <c r="F165" s="52">
        <f t="shared" si="14"/>
        <v>0</v>
      </c>
      <c r="G165" s="52">
        <f t="shared" si="14"/>
        <v>0</v>
      </c>
      <c r="H165" s="52">
        <f t="shared" si="14"/>
        <v>0</v>
      </c>
      <c r="I165" s="60">
        <f>IF('表四'!B165=SUM('表四'!C165:H165),"","分项不等于合计数")</f>
      </c>
      <c r="J165" s="43">
        <f>IF(D165='表三'!C67,"","表三专项转移支付收入不等于表四专项安排数")</f>
      </c>
    </row>
    <row r="166" spans="1:9" ht="19.5" customHeight="1">
      <c r="A166" s="62" t="s">
        <v>856</v>
      </c>
      <c r="B166" s="52">
        <f>SUM('表二'!C1046)</f>
        <v>0</v>
      </c>
      <c r="C166" s="54"/>
      <c r="D166" s="54"/>
      <c r="E166" s="54"/>
      <c r="F166" s="54"/>
      <c r="G166" s="54"/>
      <c r="H166" s="54"/>
      <c r="I166" s="60">
        <f>IF('表四'!B166=SUM('表四'!C166:H166),"","分项不等于合计数")</f>
      </c>
    </row>
    <row r="167" spans="1:9" ht="19.5" customHeight="1">
      <c r="A167" s="62" t="s">
        <v>862</v>
      </c>
      <c r="B167" s="52">
        <f>SUM('表二'!C1056)</f>
        <v>0</v>
      </c>
      <c r="C167" s="54"/>
      <c r="D167" s="54"/>
      <c r="E167" s="54"/>
      <c r="F167" s="54"/>
      <c r="G167" s="54"/>
      <c r="H167" s="54"/>
      <c r="I167" s="60">
        <f>IF('表四'!B167=SUM('表四'!C167:H167),"","分项不等于合计数")</f>
      </c>
    </row>
    <row r="168" spans="1:9" ht="19.5" customHeight="1">
      <c r="A168" s="62" t="s">
        <v>865</v>
      </c>
      <c r="B168" s="52">
        <f>SUM('表二'!C1062)</f>
        <v>0</v>
      </c>
      <c r="C168" s="54"/>
      <c r="D168" s="54"/>
      <c r="E168" s="54"/>
      <c r="F168" s="54"/>
      <c r="G168" s="54"/>
      <c r="H168" s="54"/>
      <c r="I168" s="60">
        <f>IF('表四'!B168=SUM('表四'!C168:H168),"","分项不等于合计数")</f>
      </c>
    </row>
    <row r="169" spans="1:10" ht="19.5" customHeight="1">
      <c r="A169" s="62" t="s">
        <v>868</v>
      </c>
      <c r="B169" s="52">
        <f>SUM('表二'!C1065)</f>
        <v>0</v>
      </c>
      <c r="C169" s="52">
        <f aca="true" t="shared" si="15" ref="C169:H169">SUM(C170:C172)</f>
        <v>0</v>
      </c>
      <c r="D169" s="52">
        <f t="shared" si="15"/>
        <v>0</v>
      </c>
      <c r="E169" s="52">
        <f t="shared" si="15"/>
        <v>0</v>
      </c>
      <c r="F169" s="52">
        <f t="shared" si="15"/>
        <v>0</v>
      </c>
      <c r="G169" s="52">
        <f t="shared" si="15"/>
        <v>0</v>
      </c>
      <c r="H169" s="52">
        <f t="shared" si="15"/>
        <v>0</v>
      </c>
      <c r="I169" s="60">
        <f>IF('表四'!B169=SUM('表四'!C169:H169),"","分项不等于合计数")</f>
      </c>
      <c r="J169" s="43">
        <f>IF(D169='表三'!C68,"","表三专项转移支付收入不等于表四专项安排数")</f>
      </c>
    </row>
    <row r="170" spans="1:9" ht="19.5" customHeight="1">
      <c r="A170" s="62" t="s">
        <v>869</v>
      </c>
      <c r="B170" s="61">
        <f>SUM('表二'!C1066)</f>
        <v>0</v>
      </c>
      <c r="C170" s="54"/>
      <c r="D170" s="54"/>
      <c r="E170" s="54"/>
      <c r="F170" s="54"/>
      <c r="G170" s="54"/>
      <c r="H170" s="54"/>
      <c r="I170" s="60">
        <f>IF('表四'!B170=SUM('表四'!C170:H170),"","分项不等于合计数")</f>
      </c>
    </row>
    <row r="171" spans="1:9" ht="19.5" customHeight="1">
      <c r="A171" s="62" t="s">
        <v>872</v>
      </c>
      <c r="B171" s="52">
        <f>SUM('表二'!C1073)</f>
        <v>0</v>
      </c>
      <c r="C171" s="54"/>
      <c r="D171" s="54"/>
      <c r="E171" s="54"/>
      <c r="F171" s="54"/>
      <c r="G171" s="54"/>
      <c r="H171" s="54"/>
      <c r="I171" s="60">
        <f>IF('表四'!B171=SUM('表四'!C171:H171),"","分项不等于合计数")</f>
      </c>
    </row>
    <row r="172" spans="1:9" ht="19.5" customHeight="1">
      <c r="A172" s="62" t="s">
        <v>878</v>
      </c>
      <c r="B172" s="52">
        <f>SUM('表二'!C1079)</f>
        <v>0</v>
      </c>
      <c r="C172" s="54"/>
      <c r="D172" s="54"/>
      <c r="E172" s="54"/>
      <c r="F172" s="54"/>
      <c r="G172" s="54"/>
      <c r="H172" s="54"/>
      <c r="I172" s="60">
        <f>IF('表四'!B172=SUM('表四'!C172:H172),"","分项不等于合计数")</f>
      </c>
    </row>
    <row r="173" spans="1:9" ht="19.5" customHeight="1">
      <c r="A173" s="62" t="s">
        <v>879</v>
      </c>
      <c r="B173" s="52">
        <f>SUM('表二'!C1080)</f>
        <v>0</v>
      </c>
      <c r="C173" s="52">
        <f aca="true" t="shared" si="16" ref="C173:H173">SUM(C174:C182)</f>
        <v>0</v>
      </c>
      <c r="D173" s="52">
        <f t="shared" si="16"/>
        <v>0</v>
      </c>
      <c r="E173" s="52">
        <f t="shared" si="16"/>
        <v>0</v>
      </c>
      <c r="F173" s="52">
        <f t="shared" si="16"/>
        <v>0</v>
      </c>
      <c r="G173" s="52">
        <f t="shared" si="16"/>
        <v>0</v>
      </c>
      <c r="H173" s="52">
        <f t="shared" si="16"/>
        <v>0</v>
      </c>
      <c r="I173" s="60">
        <f>IF('表四'!B173=SUM('表四'!C173:H173),"","分项不等于合计数")</f>
      </c>
    </row>
    <row r="174" spans="1:9" ht="19.5" customHeight="1">
      <c r="A174" s="62" t="s">
        <v>880</v>
      </c>
      <c r="B174" s="52">
        <f>SUM('表二'!C1081)</f>
        <v>0</v>
      </c>
      <c r="C174" s="54"/>
      <c r="D174" s="54"/>
      <c r="E174" s="54"/>
      <c r="F174" s="54"/>
      <c r="G174" s="54"/>
      <c r="H174" s="54"/>
      <c r="I174" s="60">
        <f>IF('表四'!B174=SUM('表四'!C174:H174),"","分项不等于合计数")</f>
      </c>
    </row>
    <row r="175" spans="1:9" ht="19.5" customHeight="1">
      <c r="A175" s="62" t="s">
        <v>881</v>
      </c>
      <c r="B175" s="52">
        <f>SUM('表二'!C1082)</f>
        <v>0</v>
      </c>
      <c r="C175" s="54"/>
      <c r="D175" s="54"/>
      <c r="E175" s="54"/>
      <c r="F175" s="54"/>
      <c r="G175" s="54"/>
      <c r="H175" s="54"/>
      <c r="I175" s="60">
        <f>IF('表四'!B175=SUM('表四'!C175:H175),"","分项不等于合计数")</f>
      </c>
    </row>
    <row r="176" spans="1:9" ht="19.5" customHeight="1">
      <c r="A176" s="62" t="s">
        <v>882</v>
      </c>
      <c r="B176" s="52">
        <f>SUM('表二'!C1083)</f>
        <v>0</v>
      </c>
      <c r="C176" s="54"/>
      <c r="D176" s="54"/>
      <c r="E176" s="54"/>
      <c r="F176" s="54"/>
      <c r="G176" s="54"/>
      <c r="H176" s="54"/>
      <c r="I176" s="60">
        <f>IF('表四'!B176=SUM('表四'!C176:H176),"","分项不等于合计数")</f>
      </c>
    </row>
    <row r="177" spans="1:9" ht="19.5" customHeight="1">
      <c r="A177" s="62" t="s">
        <v>883</v>
      </c>
      <c r="B177" s="52">
        <f>SUM('表二'!C1084)</f>
        <v>0</v>
      </c>
      <c r="C177" s="54"/>
      <c r="D177" s="54"/>
      <c r="E177" s="54"/>
      <c r="F177" s="54"/>
      <c r="G177" s="54"/>
      <c r="H177" s="54"/>
      <c r="I177" s="60">
        <f>IF('表四'!B177=SUM('表四'!C177:H177),"","分项不等于合计数")</f>
      </c>
    </row>
    <row r="178" spans="1:9" ht="19.5" customHeight="1">
      <c r="A178" s="62" t="s">
        <v>884</v>
      </c>
      <c r="B178" s="52">
        <f>SUM('表二'!C1085)</f>
        <v>0</v>
      </c>
      <c r="C178" s="54"/>
      <c r="D178" s="54"/>
      <c r="E178" s="54"/>
      <c r="F178" s="54"/>
      <c r="G178" s="54"/>
      <c r="H178" s="54"/>
      <c r="I178" s="60">
        <f>IF('表四'!B178=SUM('表四'!C178:H178),"","分项不等于合计数")</f>
      </c>
    </row>
    <row r="179" spans="1:9" ht="19.5" customHeight="1">
      <c r="A179" s="62" t="s">
        <v>885</v>
      </c>
      <c r="B179" s="52">
        <f>SUM('表二'!C1086)</f>
        <v>0</v>
      </c>
      <c r="C179" s="54"/>
      <c r="D179" s="54"/>
      <c r="E179" s="54"/>
      <c r="F179" s="54"/>
      <c r="G179" s="54"/>
      <c r="H179" s="54"/>
      <c r="I179" s="60">
        <f>IF('表四'!B179=SUM('表四'!C179:H179),"","分项不等于合计数")</f>
      </c>
    </row>
    <row r="180" spans="1:9" ht="19.5" customHeight="1">
      <c r="A180" s="62" t="s">
        <v>886</v>
      </c>
      <c r="B180" s="52">
        <f>SUM('表二'!C1087)</f>
        <v>0</v>
      </c>
      <c r="C180" s="54"/>
      <c r="D180" s="54"/>
      <c r="E180" s="54"/>
      <c r="F180" s="54"/>
      <c r="G180" s="54"/>
      <c r="H180" s="54"/>
      <c r="I180" s="60">
        <f>IF('表四'!B180=SUM('表四'!C180:H180),"","分项不等于合计数")</f>
      </c>
    </row>
    <row r="181" spans="1:9" ht="19.5" customHeight="1">
      <c r="A181" s="62" t="s">
        <v>887</v>
      </c>
      <c r="B181" s="52">
        <f>SUM('表二'!C1088)</f>
        <v>0</v>
      </c>
      <c r="C181" s="54"/>
      <c r="D181" s="54"/>
      <c r="E181" s="54"/>
      <c r="F181" s="54"/>
      <c r="G181" s="54"/>
      <c r="H181" s="54"/>
      <c r="I181" s="60">
        <f>IF('表四'!B181=SUM('表四'!C181:H181),"","分项不等于合计数")</f>
      </c>
    </row>
    <row r="182" spans="1:9" ht="19.5" customHeight="1">
      <c r="A182" s="62" t="s">
        <v>888</v>
      </c>
      <c r="B182" s="52">
        <f>SUM('表二'!C1089)</f>
        <v>0</v>
      </c>
      <c r="C182" s="54"/>
      <c r="D182" s="54"/>
      <c r="E182" s="54"/>
      <c r="F182" s="54"/>
      <c r="G182" s="54"/>
      <c r="H182" s="54"/>
      <c r="I182" s="60">
        <f>IF('表四'!B182=SUM('表四'!C182:H182),"","分项不等于合计数")</f>
      </c>
    </row>
    <row r="183" spans="1:10" ht="19.5" customHeight="1">
      <c r="A183" s="62" t="s">
        <v>889</v>
      </c>
      <c r="B183" s="52">
        <f>SUM('表二'!C1090)</f>
        <v>0</v>
      </c>
      <c r="C183" s="52">
        <f aca="true" t="shared" si="17" ref="C183:H183">SUM(C184:C186)</f>
        <v>0</v>
      </c>
      <c r="D183" s="52">
        <f t="shared" si="17"/>
        <v>0</v>
      </c>
      <c r="E183" s="52">
        <f t="shared" si="17"/>
        <v>0</v>
      </c>
      <c r="F183" s="52">
        <f t="shared" si="17"/>
        <v>0</v>
      </c>
      <c r="G183" s="52">
        <f t="shared" si="17"/>
        <v>0</v>
      </c>
      <c r="H183" s="52">
        <f t="shared" si="17"/>
        <v>0</v>
      </c>
      <c r="I183" s="60">
        <f>IF('表四'!B183=SUM('表四'!C183:H183),"","分项不等于合计数")</f>
      </c>
      <c r="J183" s="43">
        <f>IF(D183='表三'!C69,"","表三专项转移支付收入不等于表四专项安排数")</f>
      </c>
    </row>
    <row r="184" spans="1:9" ht="19.5" customHeight="1">
      <c r="A184" s="62" t="s">
        <v>890</v>
      </c>
      <c r="B184" s="52">
        <f>SUM('表二'!C1091)</f>
        <v>0</v>
      </c>
      <c r="C184" s="54"/>
      <c r="D184" s="54"/>
      <c r="E184" s="54"/>
      <c r="F184" s="54"/>
      <c r="G184" s="54"/>
      <c r="H184" s="54"/>
      <c r="I184" s="60">
        <f>IF('表四'!B184=SUM('表四'!C184:H184),"","分项不等于合计数")</f>
      </c>
    </row>
    <row r="185" spans="1:9" ht="19.5" customHeight="1">
      <c r="A185" s="62" t="s">
        <v>913</v>
      </c>
      <c r="B185" s="52">
        <f>SUM('表二'!C1118)</f>
        <v>0</v>
      </c>
      <c r="C185" s="54"/>
      <c r="D185" s="54"/>
      <c r="E185" s="54"/>
      <c r="F185" s="54"/>
      <c r="G185" s="54"/>
      <c r="H185" s="54"/>
      <c r="I185" s="60">
        <f>IF('表四'!B185=SUM('表四'!C185:H185),"","分项不等于合计数")</f>
      </c>
    </row>
    <row r="186" spans="1:9" ht="19.5" customHeight="1">
      <c r="A186" s="62" t="s">
        <v>925</v>
      </c>
      <c r="B186" s="52">
        <f>SUM('表二'!C1133)</f>
        <v>0</v>
      </c>
      <c r="C186" s="54"/>
      <c r="D186" s="54"/>
      <c r="E186" s="54"/>
      <c r="F186" s="54"/>
      <c r="G186" s="54"/>
      <c r="H186" s="54"/>
      <c r="I186" s="60">
        <f>IF('表四'!B186=SUM('表四'!C186:H186),"","分项不等于合计数")</f>
      </c>
    </row>
    <row r="187" spans="1:10" ht="19.5" customHeight="1">
      <c r="A187" s="62" t="s">
        <v>926</v>
      </c>
      <c r="B187" s="52">
        <f>SUM('表二'!C1134)</f>
        <v>175</v>
      </c>
      <c r="C187" s="52">
        <f aca="true" t="shared" si="18" ref="C187:H187">SUM(C188:C190)</f>
        <v>175</v>
      </c>
      <c r="D187" s="52">
        <f t="shared" si="18"/>
        <v>0</v>
      </c>
      <c r="E187" s="52">
        <f t="shared" si="18"/>
        <v>0</v>
      </c>
      <c r="F187" s="52">
        <f t="shared" si="18"/>
        <v>0</v>
      </c>
      <c r="G187" s="52">
        <f t="shared" si="18"/>
        <v>0</v>
      </c>
      <c r="H187" s="52">
        <f t="shared" si="18"/>
        <v>0</v>
      </c>
      <c r="I187" s="60">
        <f>IF('表四'!B187=SUM('表四'!C187:H187),"","分项不等于合计数")</f>
      </c>
      <c r="J187" s="43">
        <f>IF(D187='表三'!C70,"","表三专项转移支付收入不等于表四专项安排数")</f>
      </c>
    </row>
    <row r="188" spans="1:9" ht="19.5" customHeight="1">
      <c r="A188" s="62" t="s">
        <v>927</v>
      </c>
      <c r="B188" s="52">
        <f>SUM('表二'!C1135)</f>
        <v>15</v>
      </c>
      <c r="C188" s="54">
        <v>15</v>
      </c>
      <c r="D188" s="54"/>
      <c r="E188" s="54"/>
      <c r="F188" s="54"/>
      <c r="G188" s="54"/>
      <c r="H188" s="54"/>
      <c r="I188" s="60">
        <f>IF('表四'!B188=SUM('表四'!C188:H188),"","分项不等于合计数")</f>
      </c>
    </row>
    <row r="189" spans="1:9" ht="19.5" customHeight="1">
      <c r="A189" s="62" t="s">
        <v>938</v>
      </c>
      <c r="B189" s="52">
        <f>SUM('表二'!C1146)</f>
        <v>160</v>
      </c>
      <c r="C189" s="54">
        <v>160</v>
      </c>
      <c r="D189" s="54"/>
      <c r="E189" s="54"/>
      <c r="F189" s="54"/>
      <c r="G189" s="54"/>
      <c r="H189" s="54"/>
      <c r="I189" s="60">
        <f>IF('表四'!B189=SUM('表四'!C189:H189),"","分项不等于合计数")</f>
      </c>
    </row>
    <row r="190" spans="1:9" ht="19.5" customHeight="1">
      <c r="A190" s="62" t="s">
        <v>942</v>
      </c>
      <c r="B190" s="52">
        <f>SUM('表二'!C1150)</f>
        <v>0</v>
      </c>
      <c r="C190" s="54"/>
      <c r="D190" s="54"/>
      <c r="E190" s="54"/>
      <c r="F190" s="54"/>
      <c r="G190" s="54"/>
      <c r="H190" s="54"/>
      <c r="I190" s="60">
        <f>IF('表四'!B190=SUM('表四'!C190:H190),"","分项不等于合计数")</f>
      </c>
    </row>
    <row r="191" spans="1:10" ht="19.5" customHeight="1">
      <c r="A191" s="62" t="s">
        <v>946</v>
      </c>
      <c r="B191" s="61">
        <f>SUM('表二'!C1154)</f>
        <v>0</v>
      </c>
      <c r="C191" s="52">
        <f aca="true" t="shared" si="19" ref="C191:H191">SUM(C192:C196)</f>
        <v>0</v>
      </c>
      <c r="D191" s="52">
        <f t="shared" si="19"/>
        <v>0</v>
      </c>
      <c r="E191" s="52">
        <f t="shared" si="19"/>
        <v>0</v>
      </c>
      <c r="F191" s="52">
        <f t="shared" si="19"/>
        <v>0</v>
      </c>
      <c r="G191" s="52">
        <f t="shared" si="19"/>
        <v>0</v>
      </c>
      <c r="H191" s="52">
        <f t="shared" si="19"/>
        <v>0</v>
      </c>
      <c r="I191" s="60">
        <f>IF('表四'!B191=SUM('表四'!C191:H191),"","分项不等于合计数")</f>
      </c>
      <c r="J191" s="43">
        <f>IF(D191='表三'!C71,"","表三专项转移支付收入不等于表四专项安排数")</f>
      </c>
    </row>
    <row r="192" spans="1:9" ht="19.5" customHeight="1">
      <c r="A192" s="62" t="s">
        <v>947</v>
      </c>
      <c r="B192" s="52">
        <f>SUM('表二'!C1155)</f>
        <v>0</v>
      </c>
      <c r="C192" s="54"/>
      <c r="D192" s="54"/>
      <c r="E192" s="54"/>
      <c r="F192" s="54"/>
      <c r="G192" s="54"/>
      <c r="H192" s="54"/>
      <c r="I192" s="60">
        <f>IF('表四'!B192=SUM('表四'!C192:H192),"","分项不等于合计数")</f>
      </c>
    </row>
    <row r="193" spans="1:9" ht="19.5" customHeight="1">
      <c r="A193" s="62" t="s">
        <v>958</v>
      </c>
      <c r="B193" s="52">
        <f>SUM('表二'!C1170)</f>
        <v>0</v>
      </c>
      <c r="C193" s="54"/>
      <c r="D193" s="54"/>
      <c r="E193" s="54"/>
      <c r="F193" s="54"/>
      <c r="G193" s="54"/>
      <c r="H193" s="54"/>
      <c r="I193" s="60">
        <f>IF('表四'!B193=SUM('表四'!C193:H193),"","分项不等于合计数")</f>
      </c>
    </row>
    <row r="194" spans="1:9" ht="19.5" customHeight="1">
      <c r="A194" s="62" t="s">
        <v>968</v>
      </c>
      <c r="B194" s="52">
        <f>SUM('表二'!C1184)</f>
        <v>0</v>
      </c>
      <c r="C194" s="54"/>
      <c r="D194" s="54"/>
      <c r="E194" s="54"/>
      <c r="F194" s="54"/>
      <c r="G194" s="54"/>
      <c r="H194" s="54"/>
      <c r="I194" s="60">
        <f>IF('表四'!B194=SUM('表四'!C194:H194),"","分项不等于合计数")</f>
      </c>
    </row>
    <row r="195" spans="1:9" ht="19.5" customHeight="1">
      <c r="A195" s="62" t="s">
        <v>973</v>
      </c>
      <c r="B195" s="52">
        <f>SUM('表二'!C1189)</f>
        <v>0</v>
      </c>
      <c r="C195" s="54"/>
      <c r="D195" s="54"/>
      <c r="E195" s="54"/>
      <c r="F195" s="54"/>
      <c r="G195" s="54"/>
      <c r="H195" s="54"/>
      <c r="I195" s="60">
        <f>IF('表四'!B195=SUM('表四'!C195:H195),"","分项不等于合计数")</f>
      </c>
    </row>
    <row r="196" spans="1:9" ht="19.5" customHeight="1">
      <c r="A196" s="62" t="s">
        <v>979</v>
      </c>
      <c r="B196" s="52">
        <f>SUM('表二'!C1195)</f>
        <v>0</v>
      </c>
      <c r="C196" s="54"/>
      <c r="D196" s="54"/>
      <c r="E196" s="54"/>
      <c r="F196" s="54"/>
      <c r="G196" s="54"/>
      <c r="H196" s="54"/>
      <c r="I196" s="60">
        <f>IF('表四'!B196=SUM('表四'!C196:H196),"","分项不等于合计数")</f>
      </c>
    </row>
    <row r="197" spans="1:10" ht="19.5" customHeight="1">
      <c r="A197" s="62" t="s">
        <v>991</v>
      </c>
      <c r="B197" s="52">
        <f>SUM('表二'!C1207)</f>
        <v>0</v>
      </c>
      <c r="C197" s="52">
        <f aca="true" t="shared" si="20" ref="C197:H197">SUM(C198:C205)</f>
        <v>0</v>
      </c>
      <c r="D197" s="52">
        <f t="shared" si="20"/>
        <v>0</v>
      </c>
      <c r="E197" s="52">
        <f t="shared" si="20"/>
        <v>0</v>
      </c>
      <c r="F197" s="52">
        <f t="shared" si="20"/>
        <v>0</v>
      </c>
      <c r="G197" s="52">
        <f t="shared" si="20"/>
        <v>0</v>
      </c>
      <c r="H197" s="52">
        <f t="shared" si="20"/>
        <v>0</v>
      </c>
      <c r="I197" s="60">
        <f>IF('表四'!B197=SUM('表四'!C197:H197),"","分项不等于合计数")</f>
      </c>
      <c r="J197" s="43">
        <f>IF(D197='表三'!C72,"","表三专项转移支付收入不等于表四专项安排数")</f>
      </c>
    </row>
    <row r="198" spans="1:9" ht="19.5" customHeight="1">
      <c r="A198" s="62" t="s">
        <v>992</v>
      </c>
      <c r="B198" s="52">
        <f>SUM('表二'!C1208)</f>
        <v>0</v>
      </c>
      <c r="C198" s="54"/>
      <c r="D198" s="54"/>
      <c r="E198" s="54"/>
      <c r="F198" s="54"/>
      <c r="G198" s="54"/>
      <c r="H198" s="54"/>
      <c r="I198" s="60">
        <f>IF('表四'!B198=SUM('表四'!C198:H198),"","分项不等于合计数")</f>
      </c>
    </row>
    <row r="199" spans="1:9" ht="19.5" customHeight="1">
      <c r="A199" s="62" t="s">
        <v>1000</v>
      </c>
      <c r="B199" s="52">
        <f>SUM('表二'!C1220)</f>
        <v>0</v>
      </c>
      <c r="C199" s="54"/>
      <c r="D199" s="54"/>
      <c r="E199" s="54"/>
      <c r="F199" s="54"/>
      <c r="G199" s="54"/>
      <c r="H199" s="54"/>
      <c r="I199" s="60">
        <f>IF('表四'!B199=SUM('表四'!C199:H199),"","分项不等于合计数")</f>
      </c>
    </row>
    <row r="200" spans="1:9" ht="19.5" customHeight="1">
      <c r="A200" s="62" t="s">
        <v>1003</v>
      </c>
      <c r="B200" s="52">
        <f>SUM('表二'!C1226)</f>
        <v>0</v>
      </c>
      <c r="C200" s="54"/>
      <c r="D200" s="54"/>
      <c r="E200" s="54"/>
      <c r="F200" s="54"/>
      <c r="G200" s="54"/>
      <c r="H200" s="54"/>
      <c r="I200" s="60">
        <f>IF('表四'!B200=SUM('表四'!C200:H200),"","分项不等于合计数")</f>
      </c>
    </row>
    <row r="201" spans="1:9" ht="19.5" customHeight="1">
      <c r="A201" s="62" t="s">
        <v>1006</v>
      </c>
      <c r="B201" s="52">
        <f>SUM('表二'!C1232)</f>
        <v>0</v>
      </c>
      <c r="C201" s="54"/>
      <c r="D201" s="54"/>
      <c r="E201" s="54"/>
      <c r="F201" s="54"/>
      <c r="G201" s="54"/>
      <c r="H201" s="54"/>
      <c r="I201" s="60">
        <f>IF('表四'!B201=SUM('表四'!C201:H201),"","分项不等于合计数")</f>
      </c>
    </row>
    <row r="202" spans="1:9" ht="19.5" customHeight="1">
      <c r="A202" s="62" t="s">
        <v>1010</v>
      </c>
      <c r="B202" s="52">
        <f>SUM('表二'!C1240)</f>
        <v>0</v>
      </c>
      <c r="C202" s="54"/>
      <c r="D202" s="54"/>
      <c r="E202" s="54"/>
      <c r="F202" s="54"/>
      <c r="G202" s="54"/>
      <c r="H202" s="54"/>
      <c r="I202" s="60">
        <f>IF('表四'!B202=SUM('表四'!C202:H202),"","分项不等于合计数")</f>
      </c>
    </row>
    <row r="203" spans="1:9" ht="19.5" customHeight="1">
      <c r="A203" s="62" t="s">
        <v>1020</v>
      </c>
      <c r="B203" s="52">
        <f>SUM('表二'!C1253)</f>
        <v>0</v>
      </c>
      <c r="C203" s="54"/>
      <c r="D203" s="54"/>
      <c r="E203" s="54"/>
      <c r="F203" s="54"/>
      <c r="G203" s="54"/>
      <c r="H203" s="54"/>
      <c r="I203" s="60">
        <f>IF('表四'!B203=SUM('表四'!C203:H203),"","分项不等于合计数")</f>
      </c>
    </row>
    <row r="204" spans="1:9" ht="19.5" customHeight="1">
      <c r="A204" s="62" t="s">
        <v>1024</v>
      </c>
      <c r="B204" s="52">
        <f>SUM('表二'!C1257)</f>
        <v>0</v>
      </c>
      <c r="C204" s="54"/>
      <c r="D204" s="54"/>
      <c r="E204" s="54"/>
      <c r="F204" s="54"/>
      <c r="G204" s="54"/>
      <c r="H204" s="54"/>
      <c r="I204" s="60">
        <f>IF('表四'!B204=SUM('表四'!C204:H204),"","分项不等于合计数")</f>
      </c>
    </row>
    <row r="205" spans="1:9" ht="19.5" customHeight="1">
      <c r="A205" s="62" t="s">
        <v>1030</v>
      </c>
      <c r="B205" s="52">
        <f>SUM('表二'!C1263)</f>
        <v>0</v>
      </c>
      <c r="C205" s="54"/>
      <c r="D205" s="54"/>
      <c r="E205" s="54"/>
      <c r="F205" s="54"/>
      <c r="G205" s="54"/>
      <c r="H205" s="54"/>
      <c r="I205" s="60">
        <f>IF('表四'!B205=SUM('表四'!C205:H205),"","分项不等于合计数")</f>
      </c>
    </row>
    <row r="206" spans="1:9" ht="19.5" customHeight="1">
      <c r="A206" s="64" t="s">
        <v>1031</v>
      </c>
      <c r="B206" s="52">
        <f>SUM('表二'!C1264)</f>
        <v>0</v>
      </c>
      <c r="C206" s="54"/>
      <c r="D206" s="54"/>
      <c r="E206" s="54"/>
      <c r="F206" s="54"/>
      <c r="G206" s="54"/>
      <c r="H206" s="54"/>
      <c r="I206" s="60">
        <f>IF('表四'!B206=SUM('表四'!C206:H206),"","分项不等于合计数")</f>
      </c>
    </row>
    <row r="207" spans="1:9" ht="19.5" customHeight="1">
      <c r="A207" s="64" t="s">
        <v>1032</v>
      </c>
      <c r="B207" s="52">
        <f>SUM('表二'!C1265)</f>
        <v>0</v>
      </c>
      <c r="C207" s="52">
        <f aca="true" t="shared" si="21" ref="C207:H207">SUM(C208)</f>
        <v>0</v>
      </c>
      <c r="D207" s="52">
        <f t="shared" si="21"/>
        <v>0</v>
      </c>
      <c r="E207" s="52">
        <f t="shared" si="21"/>
        <v>0</v>
      </c>
      <c r="F207" s="52">
        <f t="shared" si="21"/>
        <v>0</v>
      </c>
      <c r="G207" s="52">
        <f t="shared" si="21"/>
        <v>0</v>
      </c>
      <c r="H207" s="52">
        <f t="shared" si="21"/>
        <v>0</v>
      </c>
      <c r="I207" s="60">
        <f>IF('表四'!B207=SUM('表四'!C207:H207),"","分项不等于合计数")</f>
      </c>
    </row>
    <row r="208" spans="1:9" ht="19.5" customHeight="1">
      <c r="A208" s="64" t="s">
        <v>1147</v>
      </c>
      <c r="B208" s="52">
        <f>SUM('表二'!C1266)</f>
        <v>0</v>
      </c>
      <c r="C208" s="54"/>
      <c r="D208" s="54"/>
      <c r="E208" s="54"/>
      <c r="F208" s="54"/>
      <c r="G208" s="54"/>
      <c r="H208" s="54"/>
      <c r="I208" s="60">
        <f>IF('表四'!B208=SUM('表四'!C208:H208),"","分项不等于合计数")</f>
      </c>
    </row>
    <row r="209" spans="1:9" ht="19.5" customHeight="1">
      <c r="A209" s="64" t="s">
        <v>1038</v>
      </c>
      <c r="B209" s="52">
        <f>SUM('表二'!C1271)</f>
        <v>0</v>
      </c>
      <c r="C209" s="54"/>
      <c r="D209" s="54"/>
      <c r="E209" s="54"/>
      <c r="F209" s="54"/>
      <c r="G209" s="54"/>
      <c r="H209" s="54"/>
      <c r="I209" s="60">
        <f>IF('表四'!B209=SUM('表四'!C209:H209),"","分项不等于合计数")</f>
      </c>
    </row>
    <row r="210" spans="1:10" ht="19.5" customHeight="1">
      <c r="A210" s="64" t="s">
        <v>1040</v>
      </c>
      <c r="B210" s="52">
        <f>SUM('表二'!C1273)</f>
        <v>0</v>
      </c>
      <c r="C210" s="52">
        <f aca="true" t="shared" si="22" ref="C210:H210">SUM(C211:C212)</f>
        <v>0</v>
      </c>
      <c r="D210" s="52">
        <f t="shared" si="22"/>
        <v>0</v>
      </c>
      <c r="E210" s="52">
        <f t="shared" si="22"/>
        <v>0</v>
      </c>
      <c r="F210" s="52">
        <f t="shared" si="22"/>
        <v>0</v>
      </c>
      <c r="G210" s="52">
        <f t="shared" si="22"/>
        <v>0</v>
      </c>
      <c r="H210" s="52">
        <f t="shared" si="22"/>
        <v>0</v>
      </c>
      <c r="I210" s="60">
        <f>IF('表四'!B210=SUM('表四'!C210:H210),"","分项不等于合计数")</f>
      </c>
      <c r="J210" s="43">
        <f>IF(D210='表三'!C73,"","表三专项转移支付收入不等于表四专项安排数")</f>
      </c>
    </row>
    <row r="211" spans="1:9" ht="19.5" customHeight="1">
      <c r="A211" s="64" t="s">
        <v>1148</v>
      </c>
      <c r="B211" s="52">
        <f>SUM('表二'!C1274)</f>
        <v>0</v>
      </c>
      <c r="C211" s="54"/>
      <c r="D211" s="54"/>
      <c r="E211" s="54"/>
      <c r="F211" s="54"/>
      <c r="G211" s="54"/>
      <c r="H211" s="54"/>
      <c r="I211" s="60">
        <f>IF('表四'!B211=SUM('表四'!C211:H211),"","分项不等于合计数")</f>
      </c>
    </row>
    <row r="212" spans="1:9" ht="19.5" customHeight="1">
      <c r="A212" s="64" t="s">
        <v>1149</v>
      </c>
      <c r="B212" s="52">
        <f>SUM('表二'!C1275)</f>
        <v>0</v>
      </c>
      <c r="C212" s="54"/>
      <c r="D212" s="54"/>
      <c r="E212" s="54"/>
      <c r="F212" s="54"/>
      <c r="G212" s="54"/>
      <c r="H212" s="54"/>
      <c r="I212" s="60">
        <f>IF('表四'!B212=SUM('表四'!C212:H212),"","分项不等于合计数")</f>
      </c>
    </row>
    <row r="213" spans="1:8" ht="19.5" customHeight="1">
      <c r="A213" s="64"/>
      <c r="B213" s="54"/>
      <c r="C213" s="54"/>
      <c r="D213" s="54"/>
      <c r="E213" s="54"/>
      <c r="F213" s="54"/>
      <c r="G213" s="54"/>
      <c r="H213" s="54"/>
    </row>
    <row r="214" spans="1:8" ht="19.5" customHeight="1">
      <c r="A214" s="64"/>
      <c r="B214" s="54"/>
      <c r="C214" s="54"/>
      <c r="D214" s="54"/>
      <c r="E214" s="54"/>
      <c r="F214" s="54"/>
      <c r="G214" s="54"/>
      <c r="H214" s="54"/>
    </row>
    <row r="215" spans="1:8" ht="19.5" customHeight="1">
      <c r="A215" s="64"/>
      <c r="B215" s="54"/>
      <c r="C215" s="54"/>
      <c r="D215" s="54"/>
      <c r="E215" s="54"/>
      <c r="F215" s="54"/>
      <c r="G215" s="54"/>
      <c r="H215" s="54"/>
    </row>
    <row r="216" spans="1:8" ht="19.5" customHeight="1">
      <c r="A216" s="64"/>
      <c r="B216" s="54"/>
      <c r="C216" s="54"/>
      <c r="D216" s="54"/>
      <c r="E216" s="54"/>
      <c r="F216" s="54"/>
      <c r="G216" s="54"/>
      <c r="H216" s="54"/>
    </row>
    <row r="217" spans="1:8" ht="19.5" customHeight="1">
      <c r="A217" s="65"/>
      <c r="B217" s="54"/>
      <c r="C217" s="54"/>
      <c r="D217" s="54"/>
      <c r="E217" s="54"/>
      <c r="F217" s="54"/>
      <c r="G217" s="54"/>
      <c r="H217" s="54"/>
    </row>
    <row r="218" spans="1:8" ht="19.5" customHeight="1">
      <c r="A218" s="65"/>
      <c r="B218" s="54"/>
      <c r="C218" s="54"/>
      <c r="D218" s="54"/>
      <c r="E218" s="54"/>
      <c r="F218" s="54"/>
      <c r="G218" s="54"/>
      <c r="H218" s="54"/>
    </row>
    <row r="219" spans="1:8" ht="19.5" customHeight="1">
      <c r="A219" s="65"/>
      <c r="B219" s="54"/>
      <c r="C219" s="54"/>
      <c r="D219" s="54"/>
      <c r="E219" s="54"/>
      <c r="F219" s="54"/>
      <c r="G219" s="54"/>
      <c r="H219" s="54"/>
    </row>
    <row r="220" spans="1:8" ht="19.5" customHeight="1">
      <c r="A220" s="65"/>
      <c r="B220" s="54"/>
      <c r="C220" s="54"/>
      <c r="D220" s="54"/>
      <c r="E220" s="54"/>
      <c r="F220" s="54"/>
      <c r="G220" s="54"/>
      <c r="H220" s="54"/>
    </row>
    <row r="221" spans="1:9" ht="19.5" customHeight="1">
      <c r="A221" s="66" t="s">
        <v>1042</v>
      </c>
      <c r="B221" s="51">
        <f>SUM('表二'!C1278)</f>
        <v>5958</v>
      </c>
      <c r="C221" s="52">
        <f aca="true" t="shared" si="23" ref="C221:H221">SUM(C6,C34,C37,C40,C52,C63,C74,C81,C103,C117,C133,C140,C149,C157,C165,C169,C173,C183,C187,C191,C197,C206,C207,C209,C210)</f>
        <v>5688</v>
      </c>
      <c r="D221" s="52">
        <f t="shared" si="23"/>
        <v>0</v>
      </c>
      <c r="E221" s="52">
        <f t="shared" si="23"/>
        <v>270</v>
      </c>
      <c r="F221" s="52">
        <f t="shared" si="23"/>
        <v>0</v>
      </c>
      <c r="G221" s="52">
        <f t="shared" si="23"/>
        <v>0</v>
      </c>
      <c r="H221" s="52">
        <f t="shared" si="23"/>
        <v>0</v>
      </c>
      <c r="I221" s="60">
        <f>IF('表四'!B221=SUM('表四'!C221:H221),"","分项不等于合计数")</f>
      </c>
    </row>
    <row r="223" spans="4:7" ht="14.25">
      <c r="D223" s="43">
        <f>IF(D221='表三'!C52,"","表三专项转移支付收入不等于表四专项转移支付收入安排")</f>
      </c>
      <c r="E223" s="43">
        <f>IF(E221='表三'!C76,"","表三上年结余收入不等于表四动用上年结余安排")</f>
      </c>
      <c r="F223" s="43">
        <f>IF(F221='表三'!C77,"","表三调入资金不等于表四调入资金安排数")</f>
      </c>
      <c r="G223" s="43">
        <f>IF(G221='表三'!C82,"","表三地方政府一般债务转贷收入不等于表四政府债务资金")</f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47" right="0.47" top="0.47" bottom="0.35" header="0.11999999999999998" footer="0.11999999999999998"/>
  <pageSetup errors="blank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1"/>
  <sheetViews>
    <sheetView showGridLines="0" showZeros="0" workbookViewId="0" topLeftCell="A1">
      <pane xSplit="1" ySplit="4" topLeftCell="B11" activePane="bottomRight" state="frozen"/>
      <selection pane="bottomRight" activeCell="A23" sqref="A23:IV23"/>
    </sheetView>
  </sheetViews>
  <sheetFormatPr defaultColWidth="9.00390625" defaultRowHeight="14.25"/>
  <cols>
    <col min="1" max="1" width="35.50390625" style="20" customWidth="1"/>
    <col min="2" max="2" width="12.375" style="20" customWidth="1"/>
    <col min="3" max="7" width="7.375" style="20" customWidth="1"/>
    <col min="8" max="10" width="7.375" style="21" customWidth="1"/>
    <col min="11" max="20" width="7.375" style="20" customWidth="1"/>
    <col min="21" max="16384" width="9.00390625" style="20" customWidth="1"/>
  </cols>
  <sheetData>
    <row r="1" ht="14.25">
      <c r="A1" s="22" t="s">
        <v>1150</v>
      </c>
    </row>
    <row r="2" spans="1:20" s="18" customFormat="1" ht="21" customHeight="1">
      <c r="A2" s="23" t="s">
        <v>1151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41"/>
      <c r="R2" s="41"/>
      <c r="S2" s="41"/>
      <c r="T2" s="41"/>
    </row>
    <row r="3" spans="1:20" s="18" customFormat="1" ht="20.25" customHeight="1">
      <c r="A3" s="24"/>
      <c r="C3" s="25"/>
      <c r="D3" s="25"/>
      <c r="E3" s="25"/>
      <c r="F3" s="25"/>
      <c r="G3" s="25"/>
      <c r="H3" s="26"/>
      <c r="I3" s="26"/>
      <c r="J3" s="26"/>
      <c r="K3" s="25"/>
      <c r="T3" s="42" t="s">
        <v>1152</v>
      </c>
    </row>
    <row r="4" spans="1:20" s="19" customFormat="1" ht="69.75" customHeight="1">
      <c r="A4" s="27" t="s">
        <v>63</v>
      </c>
      <c r="B4" s="28" t="s">
        <v>1153</v>
      </c>
      <c r="C4" s="29" t="s">
        <v>1154</v>
      </c>
      <c r="D4" s="29" t="s">
        <v>1155</v>
      </c>
      <c r="E4" s="29" t="s">
        <v>1156</v>
      </c>
      <c r="F4" s="29" t="s">
        <v>1157</v>
      </c>
      <c r="G4" s="29" t="s">
        <v>1158</v>
      </c>
      <c r="H4" s="30" t="s">
        <v>1159</v>
      </c>
      <c r="I4" s="30" t="s">
        <v>1160</v>
      </c>
      <c r="J4" s="30" t="s">
        <v>1161</v>
      </c>
      <c r="K4" s="29" t="s">
        <v>1162</v>
      </c>
      <c r="L4" s="29" t="s">
        <v>1163</v>
      </c>
      <c r="M4" s="29" t="s">
        <v>1164</v>
      </c>
      <c r="N4" s="29" t="s">
        <v>1165</v>
      </c>
      <c r="O4" s="29" t="s">
        <v>1166</v>
      </c>
      <c r="P4" s="29" t="s">
        <v>1167</v>
      </c>
      <c r="Q4" s="29" t="s">
        <v>1168</v>
      </c>
      <c r="R4" s="29" t="s">
        <v>1050</v>
      </c>
      <c r="S4" s="29" t="s">
        <v>1169</v>
      </c>
      <c r="T4" s="29" t="s">
        <v>1170</v>
      </c>
    </row>
    <row r="5" spans="1:21" s="18" customFormat="1" ht="19.5" customHeight="1">
      <c r="A5" s="31" t="s">
        <v>1171</v>
      </c>
      <c r="B5" s="32">
        <f>SUM('表二'!C5)</f>
        <v>1980</v>
      </c>
      <c r="C5" s="33">
        <v>1200</v>
      </c>
      <c r="D5" s="33">
        <v>780</v>
      </c>
      <c r="E5" s="33"/>
      <c r="F5" s="33"/>
      <c r="G5" s="34">
        <f>SUM(H5:J5)</f>
        <v>0</v>
      </c>
      <c r="H5" s="35"/>
      <c r="I5" s="35"/>
      <c r="J5" s="35"/>
      <c r="K5" s="33"/>
      <c r="L5" s="33"/>
      <c r="M5" s="33"/>
      <c r="N5" s="33"/>
      <c r="O5" s="33"/>
      <c r="P5" s="33"/>
      <c r="Q5" s="33"/>
      <c r="R5" s="33"/>
      <c r="S5" s="33"/>
      <c r="T5" s="33"/>
      <c r="U5" s="43">
        <f>IF(B5=SUM(C5:G5,K5:T5),"","分项不等于合计数")</f>
      </c>
    </row>
    <row r="6" spans="1:21" s="18" customFormat="1" ht="19.5" customHeight="1">
      <c r="A6" s="31" t="s">
        <v>206</v>
      </c>
      <c r="B6" s="11">
        <f>SUM('表二'!C250)</f>
        <v>0</v>
      </c>
      <c r="C6" s="33"/>
      <c r="D6" s="33"/>
      <c r="E6" s="33"/>
      <c r="F6" s="33"/>
      <c r="G6" s="34">
        <f aca="true" t="shared" si="0" ref="G6:G30">SUM(H6:J6)</f>
        <v>0</v>
      </c>
      <c r="H6" s="35"/>
      <c r="I6" s="35"/>
      <c r="J6" s="35"/>
      <c r="K6" s="33"/>
      <c r="L6" s="33"/>
      <c r="M6" s="33"/>
      <c r="N6" s="33"/>
      <c r="O6" s="33"/>
      <c r="P6" s="33"/>
      <c r="Q6" s="33"/>
      <c r="R6" s="33"/>
      <c r="S6" s="33"/>
      <c r="T6" s="33"/>
      <c r="U6" s="43">
        <f aca="true" t="shared" si="1" ref="U6:U31">IF(B6=SUM(C6:G6,K6:T6),"","分项不等于合计数")</f>
      </c>
    </row>
    <row r="7" spans="1:21" s="18" customFormat="1" ht="19.5" customHeight="1">
      <c r="A7" s="31" t="s">
        <v>209</v>
      </c>
      <c r="B7" s="11">
        <f>SUM('表二'!C253)</f>
        <v>5</v>
      </c>
      <c r="C7" s="33"/>
      <c r="D7" s="33"/>
      <c r="E7" s="33">
        <v>5</v>
      </c>
      <c r="F7" s="33"/>
      <c r="G7" s="34">
        <f t="shared" si="0"/>
        <v>0</v>
      </c>
      <c r="H7" s="35"/>
      <c r="I7" s="35"/>
      <c r="J7" s="35"/>
      <c r="K7" s="33"/>
      <c r="L7" s="33"/>
      <c r="M7" s="33"/>
      <c r="N7" s="33"/>
      <c r="O7" s="33"/>
      <c r="P7" s="33"/>
      <c r="Q7" s="33"/>
      <c r="R7" s="33"/>
      <c r="S7" s="33"/>
      <c r="T7" s="33"/>
      <c r="U7" s="43">
        <f t="shared" si="1"/>
      </c>
    </row>
    <row r="8" spans="1:21" s="18" customFormat="1" ht="19.5" customHeight="1">
      <c r="A8" s="31" t="s">
        <v>221</v>
      </c>
      <c r="B8" s="11">
        <f>SUM('表二'!C265)</f>
        <v>43</v>
      </c>
      <c r="C8" s="33"/>
      <c r="D8" s="33"/>
      <c r="E8" s="33">
        <v>43</v>
      </c>
      <c r="F8" s="33"/>
      <c r="G8" s="34">
        <f t="shared" si="0"/>
        <v>0</v>
      </c>
      <c r="H8" s="35"/>
      <c r="I8" s="35"/>
      <c r="J8" s="35"/>
      <c r="K8" s="33"/>
      <c r="L8" s="33"/>
      <c r="M8" s="33"/>
      <c r="N8" s="33"/>
      <c r="O8" s="33"/>
      <c r="P8" s="33"/>
      <c r="Q8" s="33"/>
      <c r="R8" s="33"/>
      <c r="S8" s="33"/>
      <c r="T8" s="33"/>
      <c r="U8" s="43">
        <f t="shared" si="1"/>
      </c>
    </row>
    <row r="9" spans="1:21" s="18" customFormat="1" ht="19.5" customHeight="1">
      <c r="A9" s="31" t="s">
        <v>273</v>
      </c>
      <c r="B9" s="11">
        <f>SUM('表二'!C356)</f>
        <v>20</v>
      </c>
      <c r="C9" s="33"/>
      <c r="D9" s="33"/>
      <c r="E9" s="33"/>
      <c r="F9" s="33"/>
      <c r="G9" s="34">
        <f t="shared" si="0"/>
        <v>0</v>
      </c>
      <c r="H9" s="35"/>
      <c r="I9" s="35"/>
      <c r="J9" s="35"/>
      <c r="K9" s="33"/>
      <c r="L9" s="33"/>
      <c r="M9" s="33"/>
      <c r="N9" s="33"/>
      <c r="O9" s="33"/>
      <c r="P9" s="33"/>
      <c r="Q9" s="33"/>
      <c r="R9" s="33"/>
      <c r="S9" s="33"/>
      <c r="T9" s="33">
        <v>20</v>
      </c>
      <c r="U9" s="43">
        <f t="shared" si="1"/>
      </c>
    </row>
    <row r="10" spans="1:21" s="18" customFormat="1" ht="19.5" customHeight="1">
      <c r="A10" s="31" t="s">
        <v>323</v>
      </c>
      <c r="B10" s="11">
        <f>SUM('表二'!C409)</f>
        <v>0</v>
      </c>
      <c r="C10" s="33"/>
      <c r="D10" s="33"/>
      <c r="E10" s="33"/>
      <c r="F10" s="33"/>
      <c r="G10" s="34">
        <f t="shared" si="0"/>
        <v>0</v>
      </c>
      <c r="H10" s="35"/>
      <c r="I10" s="35"/>
      <c r="J10" s="35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43">
        <f t="shared" si="1"/>
      </c>
    </row>
    <row r="11" spans="1:21" s="18" customFormat="1" ht="19.5" customHeight="1">
      <c r="A11" s="31" t="s">
        <v>370</v>
      </c>
      <c r="B11" s="11">
        <f>SUM('表二'!C463)</f>
        <v>0</v>
      </c>
      <c r="C11" s="33"/>
      <c r="D11" s="33"/>
      <c r="E11" s="33"/>
      <c r="F11" s="33"/>
      <c r="G11" s="34">
        <f t="shared" si="0"/>
        <v>0</v>
      </c>
      <c r="H11" s="35"/>
      <c r="I11" s="35"/>
      <c r="J11" s="35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43">
        <f t="shared" si="1"/>
      </c>
    </row>
    <row r="12" spans="1:21" s="18" customFormat="1" ht="19.5" customHeight="1">
      <c r="A12" s="31" t="s">
        <v>413</v>
      </c>
      <c r="B12" s="11">
        <f>SUM('表二'!C520)</f>
        <v>265</v>
      </c>
      <c r="C12" s="33"/>
      <c r="D12" s="33"/>
      <c r="E12" s="33"/>
      <c r="F12" s="33"/>
      <c r="G12" s="34">
        <f t="shared" si="0"/>
        <v>0</v>
      </c>
      <c r="H12" s="35"/>
      <c r="I12" s="35"/>
      <c r="J12" s="35"/>
      <c r="K12" s="33"/>
      <c r="L12" s="33"/>
      <c r="M12" s="33"/>
      <c r="N12" s="33">
        <v>265</v>
      </c>
      <c r="O12" s="33"/>
      <c r="P12" s="33"/>
      <c r="Q12" s="33"/>
      <c r="R12" s="33"/>
      <c r="S12" s="33"/>
      <c r="T12" s="33"/>
      <c r="U12" s="43">
        <f t="shared" si="1"/>
      </c>
    </row>
    <row r="13" spans="1:21" s="18" customFormat="1" ht="19.5" customHeight="1">
      <c r="A13" s="31" t="s">
        <v>516</v>
      </c>
      <c r="B13" s="11">
        <f>SUM('表二'!C640)</f>
        <v>125</v>
      </c>
      <c r="C13" s="33"/>
      <c r="D13" s="33"/>
      <c r="E13" s="33"/>
      <c r="F13" s="33"/>
      <c r="G13" s="34">
        <f t="shared" si="0"/>
        <v>0</v>
      </c>
      <c r="H13" s="35"/>
      <c r="I13" s="35"/>
      <c r="J13" s="35"/>
      <c r="K13" s="33"/>
      <c r="L13" s="33"/>
      <c r="M13" s="33"/>
      <c r="N13" s="33">
        <v>125</v>
      </c>
      <c r="O13" s="33"/>
      <c r="P13" s="33"/>
      <c r="Q13" s="33"/>
      <c r="R13" s="33"/>
      <c r="S13" s="33"/>
      <c r="T13" s="33"/>
      <c r="U13" s="43">
        <f t="shared" si="1"/>
      </c>
    </row>
    <row r="14" spans="1:21" s="18" customFormat="1" ht="19.5" customHeight="1">
      <c r="A14" s="31" t="s">
        <v>580</v>
      </c>
      <c r="B14" s="11">
        <f>SUM('表二'!C712)</f>
        <v>0</v>
      </c>
      <c r="C14" s="33"/>
      <c r="D14" s="33"/>
      <c r="E14" s="33"/>
      <c r="F14" s="33"/>
      <c r="G14" s="34">
        <f t="shared" si="0"/>
        <v>0</v>
      </c>
      <c r="H14" s="35"/>
      <c r="I14" s="35"/>
      <c r="J14" s="35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43">
        <f t="shared" si="1"/>
      </c>
    </row>
    <row r="15" spans="1:21" s="18" customFormat="1" ht="19.5" customHeight="1">
      <c r="A15" s="31" t="s">
        <v>645</v>
      </c>
      <c r="B15" s="11">
        <f>SUM('表二'!C785)</f>
        <v>2170</v>
      </c>
      <c r="C15" s="33"/>
      <c r="D15" s="33"/>
      <c r="E15" s="33"/>
      <c r="F15" s="33"/>
      <c r="G15" s="34">
        <f t="shared" si="0"/>
        <v>0</v>
      </c>
      <c r="H15" s="35"/>
      <c r="I15" s="35"/>
      <c r="J15" s="35"/>
      <c r="K15" s="33"/>
      <c r="L15" s="33"/>
      <c r="M15" s="33"/>
      <c r="N15" s="33"/>
      <c r="O15" s="33"/>
      <c r="P15" s="33"/>
      <c r="Q15" s="33"/>
      <c r="R15" s="33"/>
      <c r="S15" s="33"/>
      <c r="T15" s="33">
        <v>2170</v>
      </c>
      <c r="U15" s="43">
        <f t="shared" si="1"/>
      </c>
    </row>
    <row r="16" spans="1:21" s="18" customFormat="1" ht="19.5" customHeight="1">
      <c r="A16" s="31" t="s">
        <v>661</v>
      </c>
      <c r="B16" s="11">
        <f>SUM('表二'!C804)</f>
        <v>1120</v>
      </c>
      <c r="C16" s="33"/>
      <c r="D16" s="33"/>
      <c r="E16" s="33"/>
      <c r="F16" s="33"/>
      <c r="G16" s="34">
        <f t="shared" si="0"/>
        <v>0</v>
      </c>
      <c r="H16" s="35"/>
      <c r="I16" s="35"/>
      <c r="J16" s="35"/>
      <c r="K16" s="33"/>
      <c r="L16" s="33"/>
      <c r="M16" s="33"/>
      <c r="N16" s="33">
        <v>600</v>
      </c>
      <c r="O16" s="33"/>
      <c r="P16" s="33"/>
      <c r="Q16" s="33"/>
      <c r="R16" s="33"/>
      <c r="S16" s="33"/>
      <c r="T16" s="33">
        <v>520</v>
      </c>
      <c r="U16" s="43">
        <f t="shared" si="1"/>
      </c>
    </row>
    <row r="17" spans="1:21" s="18" customFormat="1" ht="19.5" customHeight="1">
      <c r="A17" s="31" t="s">
        <v>757</v>
      </c>
      <c r="B17" s="11">
        <f>SUM('表二'!C915)</f>
        <v>35</v>
      </c>
      <c r="C17" s="33"/>
      <c r="D17" s="33"/>
      <c r="E17" s="33"/>
      <c r="F17" s="33"/>
      <c r="G17" s="34">
        <f t="shared" si="0"/>
        <v>0</v>
      </c>
      <c r="H17" s="35"/>
      <c r="I17" s="35"/>
      <c r="J17" s="35"/>
      <c r="K17" s="33"/>
      <c r="L17" s="33"/>
      <c r="M17" s="33"/>
      <c r="N17" s="33"/>
      <c r="O17" s="33"/>
      <c r="P17" s="33"/>
      <c r="Q17" s="33"/>
      <c r="R17" s="33"/>
      <c r="S17" s="33"/>
      <c r="T17" s="33">
        <v>35</v>
      </c>
      <c r="U17" s="43">
        <f t="shared" si="1"/>
      </c>
    </row>
    <row r="18" spans="1:21" s="18" customFormat="1" ht="19.5" customHeight="1">
      <c r="A18" s="36" t="s">
        <v>1172</v>
      </c>
      <c r="B18" s="11">
        <f>SUM('表二'!C979)</f>
        <v>20</v>
      </c>
      <c r="C18" s="33"/>
      <c r="D18" s="33"/>
      <c r="E18" s="33"/>
      <c r="F18" s="33"/>
      <c r="G18" s="34">
        <f t="shared" si="0"/>
        <v>0</v>
      </c>
      <c r="H18" s="35"/>
      <c r="I18" s="35"/>
      <c r="J18" s="35"/>
      <c r="K18" s="33"/>
      <c r="L18" s="33"/>
      <c r="M18" s="33"/>
      <c r="N18" s="33"/>
      <c r="O18" s="33"/>
      <c r="P18" s="33"/>
      <c r="Q18" s="33"/>
      <c r="R18" s="33"/>
      <c r="S18" s="33"/>
      <c r="T18" s="33">
        <v>20</v>
      </c>
      <c r="U18" s="43">
        <f t="shared" si="1"/>
      </c>
    </row>
    <row r="19" spans="1:21" s="18" customFormat="1" ht="19.5" customHeight="1">
      <c r="A19" s="36" t="s">
        <v>855</v>
      </c>
      <c r="B19" s="11">
        <f>SUM('表二'!C1045)</f>
        <v>0</v>
      </c>
      <c r="C19" s="33"/>
      <c r="D19" s="33"/>
      <c r="E19" s="33"/>
      <c r="F19" s="33"/>
      <c r="G19" s="34">
        <f t="shared" si="0"/>
        <v>0</v>
      </c>
      <c r="H19" s="35"/>
      <c r="I19" s="35"/>
      <c r="J19" s="35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43">
        <f t="shared" si="1"/>
      </c>
    </row>
    <row r="20" spans="1:21" s="18" customFormat="1" ht="19.5" customHeight="1">
      <c r="A20" s="37" t="s">
        <v>868</v>
      </c>
      <c r="B20" s="11">
        <f>SUM('表二'!C1065)</f>
        <v>0</v>
      </c>
      <c r="C20" s="33"/>
      <c r="D20" s="33"/>
      <c r="E20" s="33"/>
      <c r="F20" s="33"/>
      <c r="G20" s="34">
        <f t="shared" si="0"/>
        <v>0</v>
      </c>
      <c r="H20" s="35"/>
      <c r="I20" s="35"/>
      <c r="J20" s="35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43">
        <f t="shared" si="1"/>
      </c>
    </row>
    <row r="21" spans="1:21" s="18" customFormat="1" ht="19.5" customHeight="1">
      <c r="A21" s="36" t="s">
        <v>879</v>
      </c>
      <c r="B21" s="11">
        <f>SUM('表二'!C1080)</f>
        <v>0</v>
      </c>
      <c r="C21" s="33"/>
      <c r="D21" s="33"/>
      <c r="E21" s="33"/>
      <c r="F21" s="33"/>
      <c r="G21" s="34">
        <f t="shared" si="0"/>
        <v>0</v>
      </c>
      <c r="H21" s="35"/>
      <c r="I21" s="35"/>
      <c r="J21" s="35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43">
        <f t="shared" si="1"/>
      </c>
    </row>
    <row r="22" spans="1:21" s="18" customFormat="1" ht="19.5" customHeight="1">
      <c r="A22" s="36" t="s">
        <v>889</v>
      </c>
      <c r="B22" s="11">
        <f>SUM('表二'!C1090)</f>
        <v>0</v>
      </c>
      <c r="C22" s="33"/>
      <c r="D22" s="33"/>
      <c r="E22" s="33"/>
      <c r="F22" s="33"/>
      <c r="G22" s="34">
        <f t="shared" si="0"/>
        <v>0</v>
      </c>
      <c r="H22" s="35"/>
      <c r="I22" s="35"/>
      <c r="J22" s="35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43">
        <f t="shared" si="1"/>
      </c>
    </row>
    <row r="23" spans="1:21" s="18" customFormat="1" ht="19.5" customHeight="1">
      <c r="A23" s="36" t="s">
        <v>926</v>
      </c>
      <c r="B23" s="11">
        <f>SUM('表二'!C1134)</f>
        <v>175</v>
      </c>
      <c r="C23" s="33"/>
      <c r="D23" s="33"/>
      <c r="E23" s="33"/>
      <c r="F23" s="33"/>
      <c r="G23" s="34">
        <f t="shared" si="0"/>
        <v>0</v>
      </c>
      <c r="H23" s="35"/>
      <c r="I23" s="35"/>
      <c r="J23" s="35"/>
      <c r="K23" s="33"/>
      <c r="L23" s="33"/>
      <c r="M23" s="33"/>
      <c r="N23" s="33">
        <v>175</v>
      </c>
      <c r="O23" s="33"/>
      <c r="P23" s="33"/>
      <c r="Q23" s="33"/>
      <c r="R23" s="33"/>
      <c r="S23" s="33"/>
      <c r="T23" s="33"/>
      <c r="U23" s="43">
        <f t="shared" si="1"/>
      </c>
    </row>
    <row r="24" spans="1:21" s="18" customFormat="1" ht="19.5" customHeight="1">
      <c r="A24" s="36" t="s">
        <v>946</v>
      </c>
      <c r="B24" s="11">
        <f>SUM('表二'!C1154)</f>
        <v>0</v>
      </c>
      <c r="C24" s="33"/>
      <c r="D24" s="33"/>
      <c r="E24" s="33"/>
      <c r="F24" s="33"/>
      <c r="G24" s="34">
        <f t="shared" si="0"/>
        <v>0</v>
      </c>
      <c r="H24" s="35"/>
      <c r="I24" s="35"/>
      <c r="J24" s="35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43">
        <f t="shared" si="1"/>
      </c>
    </row>
    <row r="25" spans="1:21" s="18" customFormat="1" ht="19.5" customHeight="1">
      <c r="A25" s="36" t="s">
        <v>991</v>
      </c>
      <c r="B25" s="11">
        <f>SUM('表二'!C1207)</f>
        <v>0</v>
      </c>
      <c r="C25" s="33"/>
      <c r="D25" s="33"/>
      <c r="E25" s="33"/>
      <c r="F25" s="33"/>
      <c r="G25" s="34">
        <f t="shared" si="0"/>
        <v>0</v>
      </c>
      <c r="H25" s="35"/>
      <c r="I25" s="35"/>
      <c r="J25" s="35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43">
        <f t="shared" si="1"/>
      </c>
    </row>
    <row r="26" spans="1:21" s="18" customFormat="1" ht="19.5" customHeight="1">
      <c r="A26" s="37" t="s">
        <v>1173</v>
      </c>
      <c r="B26" s="11">
        <f>SUM('表二'!C1264)</f>
        <v>0</v>
      </c>
      <c r="C26" s="33"/>
      <c r="D26" s="33"/>
      <c r="E26" s="33"/>
      <c r="F26" s="33"/>
      <c r="G26" s="34">
        <f t="shared" si="0"/>
        <v>0</v>
      </c>
      <c r="H26" s="35"/>
      <c r="I26" s="35"/>
      <c r="J26" s="35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43">
        <f t="shared" si="1"/>
      </c>
    </row>
    <row r="27" spans="1:21" s="18" customFormat="1" ht="19.5" customHeight="1">
      <c r="A27" s="36" t="s">
        <v>1174</v>
      </c>
      <c r="B27" s="11">
        <f>SUM('表二'!C1265)</f>
        <v>0</v>
      </c>
      <c r="C27" s="33"/>
      <c r="D27" s="33"/>
      <c r="E27" s="33"/>
      <c r="F27" s="33"/>
      <c r="G27" s="34">
        <f t="shared" si="0"/>
        <v>0</v>
      </c>
      <c r="H27" s="35"/>
      <c r="I27" s="35"/>
      <c r="J27" s="35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43">
        <f t="shared" si="1"/>
      </c>
    </row>
    <row r="28" spans="1:21" s="18" customFormat="1" ht="19.5" customHeight="1">
      <c r="A28" s="36" t="s">
        <v>1175</v>
      </c>
      <c r="B28" s="11">
        <f>SUM('表二'!C1271)</f>
        <v>0</v>
      </c>
      <c r="C28" s="33"/>
      <c r="D28" s="33"/>
      <c r="E28" s="33"/>
      <c r="F28" s="33"/>
      <c r="G28" s="34">
        <f t="shared" si="0"/>
        <v>0</v>
      </c>
      <c r="H28" s="35"/>
      <c r="I28" s="35"/>
      <c r="J28" s="35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43">
        <f t="shared" si="1"/>
      </c>
    </row>
    <row r="29" spans="1:21" s="18" customFormat="1" ht="19.5" customHeight="1">
      <c r="A29" s="31" t="s">
        <v>1176</v>
      </c>
      <c r="B29" s="11">
        <f>SUM('表二'!C1273)</f>
        <v>0</v>
      </c>
      <c r="C29" s="33"/>
      <c r="D29" s="33"/>
      <c r="E29" s="33"/>
      <c r="F29" s="33"/>
      <c r="G29" s="34">
        <f t="shared" si="0"/>
        <v>0</v>
      </c>
      <c r="H29" s="35"/>
      <c r="I29" s="35"/>
      <c r="J29" s="35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43">
        <f t="shared" si="1"/>
      </c>
    </row>
    <row r="30" spans="1:21" s="18" customFormat="1" ht="19.5" customHeight="1">
      <c r="A30" s="31" t="s">
        <v>1050</v>
      </c>
      <c r="B30" s="32">
        <f>SUM('表三'!F7)</f>
        <v>5872</v>
      </c>
      <c r="C30" s="33"/>
      <c r="D30" s="33"/>
      <c r="E30" s="33"/>
      <c r="F30" s="33"/>
      <c r="G30" s="34">
        <f t="shared" si="0"/>
        <v>0</v>
      </c>
      <c r="H30" s="35"/>
      <c r="I30" s="35"/>
      <c r="J30" s="35"/>
      <c r="K30" s="33"/>
      <c r="L30" s="33"/>
      <c r="M30" s="33"/>
      <c r="N30" s="33"/>
      <c r="O30" s="33"/>
      <c r="P30" s="33"/>
      <c r="Q30" s="33"/>
      <c r="R30" s="33">
        <v>5872</v>
      </c>
      <c r="S30" s="33"/>
      <c r="T30" s="33"/>
      <c r="U30" s="43">
        <f t="shared" si="1"/>
      </c>
    </row>
    <row r="31" spans="1:21" s="18" customFormat="1" ht="19.5" customHeight="1">
      <c r="A31" s="38" t="s">
        <v>1137</v>
      </c>
      <c r="B31" s="32">
        <f>SUM('表三'!F90)</f>
        <v>11830</v>
      </c>
      <c r="C31" s="11">
        <f>SUM(C5:C30)</f>
        <v>1200</v>
      </c>
      <c r="D31" s="11">
        <f aca="true" t="shared" si="2" ref="D31:T31">SUM(D5:D30)</f>
        <v>780</v>
      </c>
      <c r="E31" s="11">
        <f t="shared" si="2"/>
        <v>48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1">
        <f t="shared" si="2"/>
        <v>0</v>
      </c>
      <c r="J31" s="11">
        <f t="shared" si="2"/>
        <v>0</v>
      </c>
      <c r="K31" s="11">
        <f t="shared" si="2"/>
        <v>0</v>
      </c>
      <c r="L31" s="11">
        <f t="shared" si="2"/>
        <v>0</v>
      </c>
      <c r="M31" s="11">
        <f t="shared" si="2"/>
        <v>0</v>
      </c>
      <c r="N31" s="11">
        <f t="shared" si="2"/>
        <v>1165</v>
      </c>
      <c r="O31" s="11">
        <f t="shared" si="2"/>
        <v>0</v>
      </c>
      <c r="P31" s="11">
        <f t="shared" si="2"/>
        <v>0</v>
      </c>
      <c r="Q31" s="11">
        <f t="shared" si="2"/>
        <v>0</v>
      </c>
      <c r="R31" s="11">
        <f t="shared" si="2"/>
        <v>5872</v>
      </c>
      <c r="S31" s="11">
        <f t="shared" si="2"/>
        <v>0</v>
      </c>
      <c r="T31" s="11">
        <f t="shared" si="2"/>
        <v>2765</v>
      </c>
      <c r="U31" s="43">
        <f t="shared" si="1"/>
      </c>
    </row>
    <row r="32" spans="8:10" s="18" customFormat="1" ht="14.25">
      <c r="H32" s="21"/>
      <c r="I32" s="21"/>
      <c r="J32" s="21"/>
    </row>
    <row r="33" spans="1:20" s="18" customFormat="1" ht="14.25">
      <c r="A33" s="39" t="s">
        <v>1177</v>
      </c>
      <c r="C33" s="40">
        <f>IF(C26=0,"","经济分类放置的位置不正确")</f>
      </c>
      <c r="D33" s="40">
        <f aca="true" t="shared" si="3" ref="D33:T35">IF(D26=0,"","经济分类放置的位置不正确")</f>
      </c>
      <c r="E33" s="40">
        <f t="shared" si="3"/>
      </c>
      <c r="F33" s="40">
        <f t="shared" si="3"/>
      </c>
      <c r="G33" s="40">
        <f t="shared" si="3"/>
      </c>
      <c r="H33" s="40">
        <f t="shared" si="3"/>
      </c>
      <c r="I33" s="40">
        <f t="shared" si="3"/>
      </c>
      <c r="J33" s="40">
        <f t="shared" si="3"/>
      </c>
      <c r="K33" s="40">
        <f t="shared" si="3"/>
      </c>
      <c r="L33" s="40">
        <f t="shared" si="3"/>
      </c>
      <c r="M33" s="40">
        <f t="shared" si="3"/>
      </c>
      <c r="N33" s="40">
        <f t="shared" si="3"/>
      </c>
      <c r="O33" s="40">
        <f t="shared" si="3"/>
      </c>
      <c r="P33" s="40">
        <f t="shared" si="3"/>
      </c>
      <c r="Q33" s="40">
        <f t="shared" si="3"/>
      </c>
      <c r="R33" s="40">
        <f t="shared" si="3"/>
      </c>
      <c r="T33" s="40">
        <f t="shared" si="3"/>
      </c>
    </row>
    <row r="34" spans="1:20" s="18" customFormat="1" ht="14.25">
      <c r="A34" s="39" t="s">
        <v>1178</v>
      </c>
      <c r="C34" s="40">
        <f>IF(C27=0,"","经济分类放置的位置不正确")</f>
      </c>
      <c r="D34" s="40">
        <f t="shared" si="3"/>
      </c>
      <c r="E34" s="40">
        <f t="shared" si="3"/>
      </c>
      <c r="F34" s="40">
        <f t="shared" si="3"/>
      </c>
      <c r="G34" s="40">
        <f t="shared" si="3"/>
      </c>
      <c r="H34" s="40">
        <f t="shared" si="3"/>
      </c>
      <c r="I34" s="40">
        <f t="shared" si="3"/>
      </c>
      <c r="J34" s="40">
        <f t="shared" si="3"/>
      </c>
      <c r="K34" s="40">
        <f t="shared" si="3"/>
      </c>
      <c r="L34" s="40">
        <f t="shared" si="3"/>
      </c>
      <c r="M34" s="40">
        <f t="shared" si="3"/>
      </c>
      <c r="N34" s="40">
        <f t="shared" si="3"/>
      </c>
      <c r="O34" s="40">
        <f t="shared" si="3"/>
      </c>
      <c r="P34" s="39"/>
      <c r="Q34" s="40">
        <f t="shared" si="3"/>
      </c>
      <c r="R34" s="40">
        <f t="shared" si="3"/>
      </c>
      <c r="S34" s="40">
        <f t="shared" si="3"/>
      </c>
      <c r="T34" s="40">
        <f t="shared" si="3"/>
      </c>
    </row>
    <row r="35" spans="1:20" s="18" customFormat="1" ht="14.25">
      <c r="A35" s="39" t="s">
        <v>1179</v>
      </c>
      <c r="C35" s="40">
        <f>IF(C28=0,"","经济分类放置的位置不正确")</f>
      </c>
      <c r="D35" s="40">
        <f t="shared" si="3"/>
      </c>
      <c r="E35" s="40">
        <f t="shared" si="3"/>
      </c>
      <c r="F35" s="40">
        <f t="shared" si="3"/>
      </c>
      <c r="G35" s="40">
        <f t="shared" si="3"/>
      </c>
      <c r="H35" s="40">
        <f t="shared" si="3"/>
      </c>
      <c r="I35" s="40">
        <f t="shared" si="3"/>
      </c>
      <c r="J35" s="40">
        <f t="shared" si="3"/>
      </c>
      <c r="K35" s="40">
        <f t="shared" si="3"/>
      </c>
      <c r="L35" s="40">
        <f t="shared" si="3"/>
      </c>
      <c r="M35" s="40">
        <f t="shared" si="3"/>
      </c>
      <c r="N35" s="40">
        <f t="shared" si="3"/>
      </c>
      <c r="O35" s="40">
        <f t="shared" si="3"/>
      </c>
      <c r="P35" s="39"/>
      <c r="Q35" s="40">
        <f t="shared" si="3"/>
      </c>
      <c r="R35" s="40">
        <f t="shared" si="3"/>
      </c>
      <c r="S35" s="40">
        <f t="shared" si="3"/>
      </c>
      <c r="T35" s="40">
        <f t="shared" si="3"/>
      </c>
    </row>
    <row r="36" spans="1:20" s="18" customFormat="1" ht="14.25">
      <c r="A36" s="39" t="s">
        <v>1180</v>
      </c>
      <c r="C36" s="40">
        <f>IF(C30=0,"","经济分类放置的位置不正确")</f>
      </c>
      <c r="D36" s="40">
        <f aca="true" t="shared" si="4" ref="D36:J36">IF(D30=0,"","经济分类放置的位置不正确")</f>
      </c>
      <c r="E36" s="40">
        <f t="shared" si="4"/>
      </c>
      <c r="F36" s="40">
        <f t="shared" si="4"/>
      </c>
      <c r="G36" s="40">
        <f t="shared" si="4"/>
      </c>
      <c r="H36" s="40">
        <f t="shared" si="4"/>
      </c>
      <c r="I36" s="40">
        <f t="shared" si="4"/>
      </c>
      <c r="J36" s="40">
        <f t="shared" si="4"/>
      </c>
      <c r="K36" s="40">
        <f aca="true" t="shared" si="5" ref="K36:T36">IF(K30=0,"","经济分类放置的位置不正确")</f>
      </c>
      <c r="L36" s="40">
        <f t="shared" si="5"/>
      </c>
      <c r="M36" s="40">
        <f t="shared" si="5"/>
      </c>
      <c r="N36" s="40">
        <f t="shared" si="5"/>
      </c>
      <c r="O36" s="40">
        <f t="shared" si="5"/>
      </c>
      <c r="P36" s="40">
        <f t="shared" si="5"/>
      </c>
      <c r="Q36" s="40">
        <f t="shared" si="5"/>
      </c>
      <c r="R36" s="39"/>
      <c r="S36" s="40">
        <f t="shared" si="5"/>
      </c>
      <c r="T36" s="40">
        <f t="shared" si="5"/>
      </c>
    </row>
    <row r="37" spans="8:10" s="18" customFormat="1" ht="14.25">
      <c r="H37" s="21"/>
      <c r="I37" s="21"/>
      <c r="J37" s="21"/>
    </row>
    <row r="38" spans="8:10" s="18" customFormat="1" ht="14.25">
      <c r="H38" s="21"/>
      <c r="I38" s="21"/>
      <c r="J38" s="21"/>
    </row>
    <row r="39" spans="8:10" s="18" customFormat="1" ht="14.25">
      <c r="H39" s="21"/>
      <c r="I39" s="21"/>
      <c r="J39" s="21"/>
    </row>
    <row r="40" spans="8:10" s="18" customFormat="1" ht="14.25">
      <c r="H40" s="21"/>
      <c r="I40" s="21"/>
      <c r="J40" s="21"/>
    </row>
    <row r="41" spans="8:10" s="18" customFormat="1" ht="14.25">
      <c r="H41" s="21"/>
      <c r="I41" s="21"/>
      <c r="J41" s="21"/>
    </row>
  </sheetData>
  <sheetProtection formatCells="0" formatColumns="0" formatRows="0" insertColumns="0" insertRows="0" insertHyperlinks="0" deleteColumns="0" deleteRows="0" sort="0" autoFilter="0" pivotTables="0"/>
  <mergeCells count="1">
    <mergeCell ref="A2:T2"/>
  </mergeCells>
  <printOptions horizontalCentered="1"/>
  <pageMargins left="0.47" right="0.47" top="0.28" bottom="0.16" header="0.11999999999999998" footer="0.11999999999999998"/>
  <pageSetup errors="blank" horizontalDpi="600" verticalDpi="6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>
      <selection activeCell="C45" sqref="C45"/>
    </sheetView>
  </sheetViews>
  <sheetFormatPr defaultColWidth="9.00390625" defaultRowHeight="14.25"/>
  <cols>
    <col min="1" max="1" width="58.00390625" style="0" customWidth="1"/>
    <col min="2" max="2" width="22.00390625" style="0" customWidth="1"/>
    <col min="4" max="4" width="9.375" style="0" bestFit="1" customWidth="1"/>
    <col min="5" max="5" width="15.875" style="0" customWidth="1"/>
  </cols>
  <sheetData>
    <row r="1" spans="1:5" ht="14.25">
      <c r="A1" s="1" t="s">
        <v>1181</v>
      </c>
      <c r="B1" s="2"/>
      <c r="C1" s="2"/>
      <c r="D1" s="3"/>
      <c r="E1" s="3"/>
    </row>
    <row r="2" spans="1:5" ht="20.25">
      <c r="A2" s="4" t="s">
        <v>1182</v>
      </c>
      <c r="B2" s="4"/>
      <c r="C2" s="4"/>
      <c r="D2" s="4"/>
      <c r="E2" s="4"/>
    </row>
    <row r="3" spans="1:5" ht="14.25">
      <c r="A3" s="3"/>
      <c r="B3" s="2"/>
      <c r="C3" s="2"/>
      <c r="D3" s="3"/>
      <c r="E3" s="5" t="s">
        <v>27</v>
      </c>
    </row>
    <row r="4" spans="1:5" ht="27.75" customHeight="1">
      <c r="A4" s="6" t="s">
        <v>1183</v>
      </c>
      <c r="B4" s="6" t="s">
        <v>1184</v>
      </c>
      <c r="C4" s="6" t="s">
        <v>1185</v>
      </c>
      <c r="D4" s="7" t="s">
        <v>1186</v>
      </c>
      <c r="E4" s="6" t="s">
        <v>1187</v>
      </c>
    </row>
    <row r="5" spans="1:5" ht="27.75" customHeight="1">
      <c r="A5" s="6" t="s">
        <v>1188</v>
      </c>
      <c r="B5" s="6" t="s">
        <v>1189</v>
      </c>
      <c r="C5" s="6" t="s">
        <v>1190</v>
      </c>
      <c r="D5" s="7" t="s">
        <v>1191</v>
      </c>
      <c r="E5" s="7" t="s">
        <v>1192</v>
      </c>
    </row>
    <row r="6" spans="1:5" ht="27.75" customHeight="1">
      <c r="A6" s="8" t="s">
        <v>1193</v>
      </c>
      <c r="B6" s="9" t="s">
        <v>1194</v>
      </c>
      <c r="C6" s="9"/>
      <c r="D6" s="10">
        <v>100</v>
      </c>
      <c r="E6" s="11">
        <f>IF(C6=0,"",ROUND(D6/C6,1))</f>
      </c>
    </row>
    <row r="7" spans="1:5" ht="27.75" customHeight="1">
      <c r="A7" s="8" t="s">
        <v>1195</v>
      </c>
      <c r="B7" s="9"/>
      <c r="C7" s="12">
        <f>SUM(C8,C9,C12,C13,C16,C19,C22)</f>
        <v>15100</v>
      </c>
      <c r="D7" s="12">
        <v>20</v>
      </c>
      <c r="E7" s="11">
        <f aca="true" t="shared" si="0" ref="E7:E49">IF(C7=0,"",ROUND(D7/C7,1))</f>
        <v>0</v>
      </c>
    </row>
    <row r="8" spans="1:5" ht="27.75" customHeight="1">
      <c r="A8" s="8" t="s">
        <v>1196</v>
      </c>
      <c r="B8" s="9" t="s">
        <v>1197</v>
      </c>
      <c r="C8" s="9"/>
      <c r="D8" s="10"/>
      <c r="E8" s="11">
        <f t="shared" si="0"/>
      </c>
    </row>
    <row r="9" spans="1:5" ht="27.75" customHeight="1">
      <c r="A9" s="8" t="s">
        <v>1198</v>
      </c>
      <c r="B9" s="9"/>
      <c r="C9" s="13">
        <f>SUM(C10:C11)</f>
        <v>7000</v>
      </c>
      <c r="D9" s="13">
        <f>SUM(D10:D11)</f>
        <v>10</v>
      </c>
      <c r="E9" s="11">
        <f t="shared" si="0"/>
        <v>0</v>
      </c>
    </row>
    <row r="10" spans="1:5" ht="27.75" customHeight="1">
      <c r="A10" s="8" t="s">
        <v>1199</v>
      </c>
      <c r="B10" s="9" t="s">
        <v>1200</v>
      </c>
      <c r="C10" s="9">
        <v>5000</v>
      </c>
      <c r="D10" s="10">
        <v>5</v>
      </c>
      <c r="E10" s="11">
        <f t="shared" si="0"/>
        <v>0</v>
      </c>
    </row>
    <row r="11" spans="1:5" ht="27.75" customHeight="1">
      <c r="A11" s="8" t="s">
        <v>1201</v>
      </c>
      <c r="B11" s="9" t="s">
        <v>1202</v>
      </c>
      <c r="C11" s="9">
        <v>2000</v>
      </c>
      <c r="D11" s="10">
        <v>5</v>
      </c>
      <c r="E11" s="11">
        <f t="shared" si="0"/>
        <v>0</v>
      </c>
    </row>
    <row r="12" spans="1:5" ht="27.75" customHeight="1">
      <c r="A12" s="8" t="s">
        <v>1203</v>
      </c>
      <c r="B12" s="9" t="s">
        <v>1204</v>
      </c>
      <c r="C12" s="9"/>
      <c r="D12" s="10"/>
      <c r="E12" s="11">
        <f t="shared" si="0"/>
      </c>
    </row>
    <row r="13" spans="1:5" ht="27.75" customHeight="1">
      <c r="A13" s="8" t="s">
        <v>1205</v>
      </c>
      <c r="B13" s="9"/>
      <c r="C13" s="13">
        <f>SUM(C14:C15)</f>
        <v>1100</v>
      </c>
      <c r="D13" s="13">
        <f>SUM(D14:D15)</f>
        <v>5</v>
      </c>
      <c r="E13" s="11">
        <f t="shared" si="0"/>
        <v>0</v>
      </c>
    </row>
    <row r="14" spans="1:5" ht="27.75" customHeight="1">
      <c r="A14" s="8" t="s">
        <v>1199</v>
      </c>
      <c r="B14" s="9" t="s">
        <v>1200</v>
      </c>
      <c r="C14" s="9">
        <v>600</v>
      </c>
      <c r="D14" s="10"/>
      <c r="E14" s="11">
        <f t="shared" si="0"/>
        <v>0</v>
      </c>
    </row>
    <row r="15" spans="1:5" ht="27.75" customHeight="1">
      <c r="A15" s="8" t="s">
        <v>1201</v>
      </c>
      <c r="B15" s="9" t="s">
        <v>1202</v>
      </c>
      <c r="C15" s="9">
        <v>500</v>
      </c>
      <c r="D15" s="10">
        <v>5</v>
      </c>
      <c r="E15" s="11">
        <f t="shared" si="0"/>
        <v>0</v>
      </c>
    </row>
    <row r="16" spans="1:5" ht="27.75" customHeight="1">
      <c r="A16" s="8" t="s">
        <v>1206</v>
      </c>
      <c r="B16" s="9"/>
      <c r="C16" s="13">
        <f>SUM(C17:C18)</f>
        <v>0</v>
      </c>
      <c r="D16" s="13">
        <f>SUM(D17:D18)</f>
        <v>0</v>
      </c>
      <c r="E16" s="11">
        <f t="shared" si="0"/>
      </c>
    </row>
    <row r="17" spans="1:5" ht="27.75" customHeight="1">
      <c r="A17" s="8" t="s">
        <v>1207</v>
      </c>
      <c r="B17" s="9" t="s">
        <v>1208</v>
      </c>
      <c r="C17" s="9"/>
      <c r="D17" s="10"/>
      <c r="E17" s="11">
        <f t="shared" si="0"/>
      </c>
    </row>
    <row r="18" spans="1:5" ht="27.75" customHeight="1">
      <c r="A18" s="8" t="s">
        <v>1209</v>
      </c>
      <c r="B18" s="9" t="s">
        <v>1208</v>
      </c>
      <c r="C18" s="9"/>
      <c r="D18" s="10"/>
      <c r="E18" s="11">
        <f t="shared" si="0"/>
      </c>
    </row>
    <row r="19" spans="1:5" ht="27.75" customHeight="1">
      <c r="A19" s="8" t="s">
        <v>1210</v>
      </c>
      <c r="B19" s="9"/>
      <c r="C19" s="13">
        <f>SUM(C20:C21)</f>
        <v>0</v>
      </c>
      <c r="D19" s="13">
        <f>SUM(D20:D21)</f>
        <v>0</v>
      </c>
      <c r="E19" s="11">
        <f t="shared" si="0"/>
      </c>
    </row>
    <row r="20" spans="1:5" ht="27.75" customHeight="1">
      <c r="A20" s="8" t="s">
        <v>1207</v>
      </c>
      <c r="B20" s="9" t="s">
        <v>1211</v>
      </c>
      <c r="C20" s="9"/>
      <c r="D20" s="10"/>
      <c r="E20" s="11">
        <f t="shared" si="0"/>
      </c>
    </row>
    <row r="21" spans="1:5" ht="27.75" customHeight="1">
      <c r="A21" s="8" t="s">
        <v>1212</v>
      </c>
      <c r="B21" s="9" t="s">
        <v>1211</v>
      </c>
      <c r="C21" s="9"/>
      <c r="D21" s="10"/>
      <c r="E21" s="11">
        <f t="shared" si="0"/>
      </c>
    </row>
    <row r="22" spans="1:5" ht="27.75" customHeight="1">
      <c r="A22" s="8" t="s">
        <v>1213</v>
      </c>
      <c r="B22" s="9" t="s">
        <v>1214</v>
      </c>
      <c r="C22" s="9">
        <v>7000</v>
      </c>
      <c r="D22" s="10">
        <v>5</v>
      </c>
      <c r="E22" s="11">
        <f t="shared" si="0"/>
        <v>0</v>
      </c>
    </row>
    <row r="23" spans="1:5" ht="27.75" customHeight="1">
      <c r="A23" s="8" t="s">
        <v>1215</v>
      </c>
      <c r="B23" s="9"/>
      <c r="C23" s="12">
        <f>SUM(C24)</f>
        <v>20</v>
      </c>
      <c r="D23" s="12">
        <f>SUM(D24)</f>
        <v>0</v>
      </c>
      <c r="E23" s="11">
        <f t="shared" si="0"/>
        <v>0</v>
      </c>
    </row>
    <row r="24" spans="1:7" ht="27.75" customHeight="1">
      <c r="A24" s="8" t="s">
        <v>1216</v>
      </c>
      <c r="B24" s="9" t="s">
        <v>1217</v>
      </c>
      <c r="C24" s="9">
        <v>20</v>
      </c>
      <c r="D24" s="10"/>
      <c r="E24" s="11">
        <f t="shared" si="0"/>
        <v>0</v>
      </c>
      <c r="G24" s="2"/>
    </row>
    <row r="25" spans="1:5" ht="27.75" customHeight="1">
      <c r="A25" s="8" t="s">
        <v>1218</v>
      </c>
      <c r="B25" s="9"/>
      <c r="C25" s="12">
        <f>SUM(C26:C30)</f>
        <v>30282</v>
      </c>
      <c r="D25" s="12">
        <f>SUM(D26:D30)</f>
        <v>0</v>
      </c>
      <c r="E25" s="11">
        <f t="shared" si="0"/>
        <v>0</v>
      </c>
    </row>
    <row r="26" spans="1:5" ht="27.75" customHeight="1">
      <c r="A26" s="8" t="s">
        <v>1219</v>
      </c>
      <c r="B26" s="9" t="s">
        <v>1220</v>
      </c>
      <c r="C26" s="9">
        <v>2</v>
      </c>
      <c r="D26" s="10"/>
      <c r="E26" s="11">
        <f t="shared" si="0"/>
        <v>0</v>
      </c>
    </row>
    <row r="27" spans="1:5" ht="27.75" customHeight="1">
      <c r="A27" s="8" t="s">
        <v>1221</v>
      </c>
      <c r="B27" s="9" t="s">
        <v>1222</v>
      </c>
      <c r="C27" s="9">
        <v>280</v>
      </c>
      <c r="D27" s="10"/>
      <c r="E27" s="11">
        <f t="shared" si="0"/>
        <v>0</v>
      </c>
    </row>
    <row r="28" spans="1:5" ht="27.75" customHeight="1">
      <c r="A28" s="14" t="s">
        <v>1223</v>
      </c>
      <c r="B28" s="9" t="s">
        <v>1224</v>
      </c>
      <c r="C28" s="9">
        <v>20000</v>
      </c>
      <c r="D28" s="10"/>
      <c r="E28" s="11">
        <f t="shared" si="0"/>
        <v>0</v>
      </c>
    </row>
    <row r="29" spans="1:5" ht="27.75" customHeight="1">
      <c r="A29" s="15"/>
      <c r="B29" s="9" t="s">
        <v>1225</v>
      </c>
      <c r="C29" s="9">
        <v>10000</v>
      </c>
      <c r="D29" s="10"/>
      <c r="E29" s="11">
        <f t="shared" si="0"/>
        <v>0</v>
      </c>
    </row>
    <row r="30" spans="1:5" ht="27.75" customHeight="1">
      <c r="A30" s="8" t="s">
        <v>1226</v>
      </c>
      <c r="B30" s="9" t="s">
        <v>1227</v>
      </c>
      <c r="C30" s="9"/>
      <c r="D30" s="10"/>
      <c r="E30" s="11">
        <f t="shared" si="0"/>
      </c>
    </row>
    <row r="31" spans="1:5" ht="27.75" customHeight="1">
      <c r="A31" s="8" t="s">
        <v>1228</v>
      </c>
      <c r="B31" s="9"/>
      <c r="C31" s="12">
        <f>SUM(C32,C33,C34)</f>
        <v>29142</v>
      </c>
      <c r="D31" s="12">
        <f>SUM(D32,D33,D34)</f>
        <v>0</v>
      </c>
      <c r="E31" s="11">
        <f t="shared" si="0"/>
        <v>0</v>
      </c>
    </row>
    <row r="32" spans="1:5" ht="27.75" customHeight="1">
      <c r="A32" s="8" t="s">
        <v>1229</v>
      </c>
      <c r="B32" s="9" t="s">
        <v>1230</v>
      </c>
      <c r="C32" s="9">
        <v>29000</v>
      </c>
      <c r="D32" s="10"/>
      <c r="E32" s="11">
        <f t="shared" si="0"/>
        <v>0</v>
      </c>
    </row>
    <row r="33" spans="1:5" ht="27.75" customHeight="1">
      <c r="A33" s="8" t="s">
        <v>1231</v>
      </c>
      <c r="B33" s="9" t="s">
        <v>1230</v>
      </c>
      <c r="C33" s="9"/>
      <c r="D33" s="10"/>
      <c r="E33" s="11">
        <f t="shared" si="0"/>
      </c>
    </row>
    <row r="34" spans="1:5" ht="27.75" customHeight="1">
      <c r="A34" s="8" t="s">
        <v>1232</v>
      </c>
      <c r="B34" s="9"/>
      <c r="C34" s="13">
        <f>SUM(C35:C37)</f>
        <v>142</v>
      </c>
      <c r="D34" s="13">
        <f>SUM(D35:D37)</f>
        <v>0</v>
      </c>
      <c r="E34" s="11">
        <f t="shared" si="0"/>
        <v>0</v>
      </c>
    </row>
    <row r="35" spans="1:5" ht="27.75" customHeight="1">
      <c r="A35" s="8" t="s">
        <v>1233</v>
      </c>
      <c r="B35" s="9" t="s">
        <v>1230</v>
      </c>
      <c r="C35" s="9">
        <v>140</v>
      </c>
      <c r="D35" s="10"/>
      <c r="E35" s="11">
        <f t="shared" si="0"/>
        <v>0</v>
      </c>
    </row>
    <row r="36" spans="1:5" ht="27.75" customHeight="1">
      <c r="A36" s="8" t="s">
        <v>1234</v>
      </c>
      <c r="B36" s="9" t="s">
        <v>1230</v>
      </c>
      <c r="C36" s="9">
        <v>2</v>
      </c>
      <c r="D36" s="10"/>
      <c r="E36" s="11">
        <f t="shared" si="0"/>
        <v>0</v>
      </c>
    </row>
    <row r="37" spans="1:5" ht="27.75" customHeight="1">
      <c r="A37" s="8" t="s">
        <v>1235</v>
      </c>
      <c r="B37" s="9" t="s">
        <v>1230</v>
      </c>
      <c r="C37" s="9"/>
      <c r="D37" s="10"/>
      <c r="E37" s="11">
        <f t="shared" si="0"/>
      </c>
    </row>
    <row r="38" spans="1:5" ht="27.75" customHeight="1">
      <c r="A38" s="8" t="s">
        <v>1236</v>
      </c>
      <c r="B38" s="9" t="s">
        <v>1217</v>
      </c>
      <c r="C38" s="9">
        <v>20</v>
      </c>
      <c r="D38" s="10"/>
      <c r="E38" s="11">
        <f t="shared" si="0"/>
        <v>0</v>
      </c>
    </row>
    <row r="39" spans="1:5" ht="27.75" customHeight="1">
      <c r="A39" s="8" t="s">
        <v>1237</v>
      </c>
      <c r="B39" s="9"/>
      <c r="C39" s="12">
        <f>SUM(C40:C48)</f>
        <v>125000</v>
      </c>
      <c r="D39" s="12">
        <f>SUM(D40:D48)</f>
        <v>3135</v>
      </c>
      <c r="E39" s="11">
        <f t="shared" si="0"/>
        <v>0</v>
      </c>
    </row>
    <row r="40" spans="1:5" ht="40.5">
      <c r="A40" s="8" t="s">
        <v>1238</v>
      </c>
      <c r="B40" s="9" t="s">
        <v>1230</v>
      </c>
      <c r="C40" s="9">
        <v>30000</v>
      </c>
      <c r="D40" s="10">
        <v>2765</v>
      </c>
      <c r="E40" s="11">
        <f t="shared" si="0"/>
        <v>0.1</v>
      </c>
    </row>
    <row r="41" spans="1:5" ht="27">
      <c r="A41" s="8" t="s">
        <v>1239</v>
      </c>
      <c r="B41" s="9" t="s">
        <v>1230</v>
      </c>
      <c r="C41" s="9">
        <v>7000</v>
      </c>
      <c r="D41" s="10">
        <v>20</v>
      </c>
      <c r="E41" s="11">
        <f t="shared" si="0"/>
        <v>0</v>
      </c>
    </row>
    <row r="42" spans="1:5" ht="27.75" customHeight="1">
      <c r="A42" s="8" t="s">
        <v>1240</v>
      </c>
      <c r="B42" s="9" t="s">
        <v>1230</v>
      </c>
      <c r="C42" s="9">
        <v>15000</v>
      </c>
      <c r="D42" s="10"/>
      <c r="E42" s="11">
        <f t="shared" si="0"/>
        <v>0</v>
      </c>
    </row>
    <row r="43" spans="1:5" ht="27.75" customHeight="1">
      <c r="A43" s="8" t="s">
        <v>1241</v>
      </c>
      <c r="B43" s="9" t="s">
        <v>1230</v>
      </c>
      <c r="C43" s="9">
        <v>10000</v>
      </c>
      <c r="D43" s="10">
        <v>265</v>
      </c>
      <c r="E43" s="11">
        <f t="shared" si="0"/>
        <v>0</v>
      </c>
    </row>
    <row r="44" spans="1:5" ht="27.75" customHeight="1">
      <c r="A44" s="8" t="s">
        <v>1242</v>
      </c>
      <c r="B44" s="9" t="s">
        <v>1230</v>
      </c>
      <c r="C44" s="9">
        <v>30000</v>
      </c>
      <c r="D44" s="10">
        <v>50</v>
      </c>
      <c r="E44" s="11">
        <f t="shared" si="0"/>
        <v>0</v>
      </c>
    </row>
    <row r="45" spans="1:5" ht="27.75" customHeight="1">
      <c r="A45" s="8" t="s">
        <v>1243</v>
      </c>
      <c r="B45" s="9" t="s">
        <v>1230</v>
      </c>
      <c r="C45" s="9"/>
      <c r="D45" s="10"/>
      <c r="E45" s="11">
        <f t="shared" si="0"/>
      </c>
    </row>
    <row r="46" spans="1:5" ht="27.75" customHeight="1">
      <c r="A46" s="8" t="s">
        <v>1244</v>
      </c>
      <c r="B46" s="9" t="s">
        <v>1230</v>
      </c>
      <c r="C46" s="9">
        <v>30000</v>
      </c>
      <c r="D46" s="10">
        <v>20</v>
      </c>
      <c r="E46" s="11">
        <f t="shared" si="0"/>
        <v>0</v>
      </c>
    </row>
    <row r="47" spans="1:5" ht="27.75" customHeight="1">
      <c r="A47" s="8" t="s">
        <v>1245</v>
      </c>
      <c r="B47" s="9" t="s">
        <v>1230</v>
      </c>
      <c r="C47" s="9">
        <v>3000</v>
      </c>
      <c r="D47" s="10">
        <v>15</v>
      </c>
      <c r="E47" s="11">
        <f t="shared" si="0"/>
        <v>0</v>
      </c>
    </row>
    <row r="48" spans="1:5" ht="27.75" customHeight="1">
      <c r="A48" s="8" t="s">
        <v>1246</v>
      </c>
      <c r="B48" s="9" t="s">
        <v>1230</v>
      </c>
      <c r="C48" s="9"/>
      <c r="D48" s="10"/>
      <c r="E48" s="11">
        <f t="shared" si="0"/>
      </c>
    </row>
    <row r="49" spans="1:5" ht="27.75" customHeight="1">
      <c r="A49" s="10" t="s">
        <v>1140</v>
      </c>
      <c r="B49" s="16"/>
      <c r="C49" s="17">
        <f>SUM(C6,C7,C23,C25,C31,C38,C39)</f>
        <v>199564</v>
      </c>
      <c r="D49" s="17">
        <f>SUM(D6,D7,D23,D25,D31,D38,D39)</f>
        <v>3255</v>
      </c>
      <c r="E49" s="11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E2"/>
    <mergeCell ref="A28:A29"/>
  </mergeCells>
  <printOptions/>
  <pageMargins left="0.7" right="0.7" top="0.75" bottom="0.75" header="0.3" footer="0.3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2019-12-17T02:44:14Z</cp:lastPrinted>
  <dcterms:created xsi:type="dcterms:W3CDTF">2006-02-13T05:15:25Z</dcterms:created>
  <dcterms:modified xsi:type="dcterms:W3CDTF">2021-12-02T02:04:50Z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