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490" activeTab="3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 (1)" sheetId="8" r:id="rId8"/>
    <sheet name="表六（2)" sheetId="9" r:id="rId9"/>
    <sheet name="表十二" sheetId="10" r:id="rId10"/>
  </sheets>
  <definedNames>
    <definedName name="_xlnm.Print_Titles" localSheetId="7">'表六 (1)'!$A:$A</definedName>
    <definedName name="_xlnm.Print_Titles" localSheetId="8">'表六（2)'!$A:$A</definedName>
    <definedName name="_xlnm.Print_Titles" localSheetId="4">'表三'!$1:$5</definedName>
    <definedName name="_xlnm.Print_Titles" localSheetId="5">'表四'!$1:$5</definedName>
    <definedName name="_xlnm.Print_Titles" localSheetId="6">'表五'!$A:$A,'表五'!$1:$4</definedName>
    <definedName name="_xlnm.Print_Titles" localSheetId="2">'表一'!$1:$4</definedName>
    <definedName name="地区名称" localSheetId="1">'目录'!#REF!</definedName>
    <definedName name="地区名称">'封面'!$B$2:$B$6</definedName>
  </definedNames>
  <calcPr fullCalcOnLoad="1"/>
</workbook>
</file>

<file path=xl/sharedStrings.xml><?xml version="1.0" encoding="utf-8"?>
<sst xmlns="http://schemas.openxmlformats.org/spreadsheetml/2006/main" count="1934" uniqueCount="1288">
  <si>
    <t>项  目</t>
  </si>
  <si>
    <t>当年财力合计</t>
  </si>
  <si>
    <t>一般公共预算收入</t>
  </si>
  <si>
    <t>加：返还性收入</t>
  </si>
  <si>
    <t>加：一般性转移支付收入</t>
  </si>
  <si>
    <t>加：调入资金</t>
  </si>
  <si>
    <t>减：上解支出</t>
  </si>
  <si>
    <t>减：调出资金</t>
  </si>
  <si>
    <t>体制上解支出</t>
  </si>
  <si>
    <t xml:space="preserve">市本级      </t>
  </si>
  <si>
    <t xml:space="preserve">县（市、区）小计        </t>
  </si>
  <si>
    <t xml:space="preserve">  ××县（市、区）</t>
  </si>
  <si>
    <t>2017年财力预计情况表</t>
  </si>
  <si>
    <t xml:space="preserve">            表十二 2017年财力预计情况表</t>
  </si>
  <si>
    <t xml:space="preserve">      增值税五五分享税收返还收入</t>
  </si>
  <si>
    <t>专项上解支出</t>
  </si>
  <si>
    <t>表十二</t>
  </si>
  <si>
    <t xml:space="preserve"> </t>
  </si>
  <si>
    <t>地区名称</t>
  </si>
  <si>
    <t>北京市</t>
  </si>
  <si>
    <t>天津市</t>
  </si>
  <si>
    <t>河北省</t>
  </si>
  <si>
    <t>山西省</t>
  </si>
  <si>
    <t>内蒙古自治区</t>
  </si>
  <si>
    <t>目  录</t>
  </si>
  <si>
    <t xml:space="preserve">            表一 2017年一般公共预算收入表</t>
  </si>
  <si>
    <t xml:space="preserve">            表二 2017年一般公共预算支出表</t>
  </si>
  <si>
    <t xml:space="preserve">            表三 2017年一般公共预算收支平衡表</t>
  </si>
  <si>
    <t xml:space="preserve">            表四 2017年一般公共预算支出资金来源情况表</t>
  </si>
  <si>
    <t xml:space="preserve">            表五 2017年一般公共预算支出经济分类情况表</t>
  </si>
  <si>
    <t xml:space="preserve">            表七 2017年省对下一般公共预算转移支付预算表</t>
  </si>
  <si>
    <t xml:space="preserve">            表八 2017政府性基金预算收支表</t>
  </si>
  <si>
    <t xml:space="preserve">            表九 2017年政府性基金预算收支明细表</t>
  </si>
  <si>
    <t xml:space="preserve">            表十一 2017年政府性基金预算支出资金来源情况表</t>
  </si>
  <si>
    <t>表一</t>
  </si>
  <si>
    <r>
      <t>2017</t>
    </r>
    <r>
      <rPr>
        <b/>
        <sz val="16"/>
        <rFont val="黑体"/>
        <family val="0"/>
      </rPr>
      <t>年一般公共预算收入表</t>
    </r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</si>
  <si>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</si>
  <si>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</si>
  <si>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</si>
  <si>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</si>
  <si>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</si>
  <si>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</si>
  <si>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</si>
  <si>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</si>
  <si>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</si>
  <si>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</si>
  <si>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</si>
  <si>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</si>
  <si>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</si>
  <si>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</si>
  <si>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</si>
  <si>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</si>
  <si>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</si>
  <si>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</si>
  <si>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</si>
  <si>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</si>
  <si>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</si>
  <si>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</si>
  <si>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</si>
  <si>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</si>
  <si>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</si>
  <si>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</si>
  <si>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</si>
  <si>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</si>
  <si>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</si>
  <si>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</si>
  <si>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</si>
  <si>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</si>
  <si>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</si>
  <si>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</si>
  <si>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</si>
  <si>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</si>
  <si>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</si>
  <si>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</si>
  <si>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</si>
  <si>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</si>
  <si>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</si>
  <si>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</si>
  <si>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</si>
  <si>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</si>
  <si>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</si>
  <si>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</si>
  <si>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</si>
  <si>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</si>
  <si>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</si>
  <si>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</si>
  <si>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</si>
  <si>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</si>
  <si>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</si>
  <si>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</si>
  <si>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</si>
  <si>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</si>
  <si>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</si>
  <si>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</si>
  <si>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</si>
  <si>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</si>
  <si>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</si>
  <si>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</si>
  <si>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</si>
  <si>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</si>
  <si>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</si>
  <si>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</si>
  <si>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</si>
  <si>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</si>
  <si>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</si>
  <si>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</si>
  <si>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</si>
  <si>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</si>
  <si>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</si>
  <si>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</si>
  <si>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</si>
  <si>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</si>
  <si>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</si>
  <si>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</si>
  <si>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</si>
  <si>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</si>
  <si>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</si>
  <si>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</si>
  <si>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</si>
  <si>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</si>
  <si>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</si>
  <si>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</si>
  <si>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</si>
  <si>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</si>
  <si>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</si>
  <si>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</si>
  <si>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</si>
  <si>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</si>
  <si>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</si>
  <si>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</si>
  <si>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</si>
  <si>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</si>
  <si>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</si>
  <si>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</si>
  <si>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</si>
  <si>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</si>
  <si>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</si>
  <si>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</si>
  <si>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</si>
  <si>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</si>
  <si>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</si>
  <si>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</si>
  <si>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</si>
  <si>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</si>
  <si>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</si>
  <si>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</si>
  <si>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</si>
  <si>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</si>
  <si>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</si>
  <si>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</si>
  <si>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</si>
  <si>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</si>
  <si>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</si>
  <si>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</si>
  <si>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</si>
  <si>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</si>
  <si>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</si>
  <si>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</si>
  <si>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</si>
  <si>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</si>
  <si>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</si>
  <si>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</si>
  <si>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</si>
  <si>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</si>
  <si>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</si>
  <si>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</si>
  <si>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</si>
  <si>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</si>
  <si>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</si>
  <si>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</si>
  <si>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</si>
  <si>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</si>
  <si>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</si>
  <si>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</si>
  <si>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</si>
  <si>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</si>
  <si>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</si>
  <si>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</si>
  <si>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</si>
  <si>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</si>
  <si>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</si>
  <si>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</si>
  <si>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</si>
  <si>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</si>
  <si>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</si>
  <si>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</si>
  <si>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</si>
  <si>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</si>
  <si>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</si>
  <si>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</si>
  <si>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</si>
  <si>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</si>
  <si>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</si>
  <si>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</si>
  <si>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</si>
  <si>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</si>
  <si>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</si>
  <si>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</si>
  <si>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</si>
  <si>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</si>
  <si>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</si>
  <si>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</si>
  <si>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</si>
  <si>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</si>
  <si>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</si>
  <si>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</si>
  <si>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</si>
  <si>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</si>
  <si>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</si>
  <si>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</si>
  <si>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</si>
  <si>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</si>
  <si>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</si>
  <si>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</si>
  <si>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</si>
  <si>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</si>
  <si>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</si>
  <si>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</si>
  <si>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</si>
  <si>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</si>
  <si>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</si>
  <si>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</si>
  <si>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</si>
  <si>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</si>
  <si>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</si>
  <si>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</si>
  <si>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</si>
  <si>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</si>
  <si>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</si>
  <si>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</si>
  <si>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</si>
  <si>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</si>
  <si>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</si>
  <si>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</si>
  <si>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</si>
  <si>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</si>
  <si>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</si>
  <si>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</si>
  <si>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</si>
  <si>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</si>
  <si>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</si>
  <si>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</si>
  <si>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</si>
  <si>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</si>
  <si>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</si>
  <si>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</si>
  <si>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</si>
  <si>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</si>
  <si>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</si>
  <si>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</si>
  <si>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</si>
  <si>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</si>
  <si>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</si>
  <si>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</si>
  <si>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</si>
  <si>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</si>
  <si>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</si>
  <si>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</si>
  <si>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</si>
  <si>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</si>
  <si>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</si>
  <si>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</si>
  <si>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</si>
  <si>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二十二、债务付息支出</t>
  </si>
  <si>
    <t xml:space="preserve">      地方政府一般债务付息支出</t>
  </si>
  <si>
    <t>二十三、债务发行费用支出</t>
  </si>
  <si>
    <t>二十四、其他支出</t>
  </si>
  <si>
    <t>支出合计</t>
  </si>
  <si>
    <t>表三</t>
  </si>
  <si>
    <r>
      <t>2017</t>
    </r>
    <r>
      <rPr>
        <b/>
        <sz val="16"/>
        <rFont val="黑体"/>
        <family val="0"/>
      </rPr>
      <t>年一般公共预算收支平衡表</t>
    </r>
  </si>
  <si>
    <r>
      <t>收</t>
    </r>
    <r>
      <rPr>
        <b/>
        <sz val="14"/>
        <rFont val="宋体"/>
        <family val="0"/>
      </rPr>
      <t>入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</si>
  <si>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</si>
  <si>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</si>
  <si>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</si>
  <si>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</si>
  <si>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</si>
  <si>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</si>
  <si>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</si>
  <si>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</si>
  <si>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</si>
  <si>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</si>
  <si>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</si>
  <si>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</si>
  <si>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</si>
  <si>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</si>
  <si>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</si>
  <si>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</si>
  <si>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</si>
  <si>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</si>
  <si>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</si>
  <si>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</si>
  <si>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</si>
  <si>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</si>
  <si>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</si>
  <si>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</si>
  <si>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</si>
  <si>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</si>
  <si>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</si>
  <si>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</si>
  <si>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</si>
  <si>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</si>
  <si>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</si>
  <si>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</si>
  <si>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</si>
  <si>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</si>
  <si>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</si>
  <si>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</si>
  <si>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</si>
  <si>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</si>
  <si>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</si>
  <si>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</si>
  <si>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</si>
  <si>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</si>
  <si>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</si>
  <si>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</si>
  <si>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</si>
  <si>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</si>
  <si>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</si>
  <si>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</si>
  <si>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</si>
  <si>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</si>
  <si>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</si>
  <si>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</si>
  <si>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</si>
  <si>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</si>
  <si>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接受其他地区援助收入</t>
  </si>
  <si>
    <t xml:space="preserve">  援助其他地区支出</t>
  </si>
  <si>
    <t>收入总计</t>
  </si>
  <si>
    <t>支出总计</t>
  </si>
  <si>
    <t>表四</t>
  </si>
  <si>
    <t>2017年一般公共预算支出资金来源情况表</t>
  </si>
  <si>
    <t>项目</t>
  </si>
  <si>
    <t>合计</t>
  </si>
  <si>
    <t>财力安排</t>
  </si>
  <si>
    <t>动用上年结余安排</t>
  </si>
  <si>
    <t>调入资金</t>
  </si>
  <si>
    <t>其他资金</t>
  </si>
  <si>
    <t xml:space="preserve">    财政对基本养老保险基金的救助</t>
  </si>
  <si>
    <t xml:space="preserve">    财政对其他社会保险基金的救助</t>
  </si>
  <si>
    <t xml:space="preserve">      年初预留</t>
  </si>
  <si>
    <t>表五</t>
  </si>
  <si>
    <r>
      <t>2017</t>
    </r>
    <r>
      <rPr>
        <b/>
        <sz val="16"/>
        <rFont val="黑体"/>
        <family val="0"/>
      </rPr>
      <t>年</t>
    </r>
    <r>
      <rPr>
        <b/>
        <sz val="16"/>
        <rFont val="黑体"/>
        <family val="0"/>
      </rPr>
      <t>一般</t>
    </r>
    <r>
      <rPr>
        <b/>
        <sz val="16"/>
        <rFont val="黑体"/>
        <family val="0"/>
      </rPr>
      <t>公共预算支出经济分类情况表</t>
    </r>
  </si>
  <si>
    <t>单位:万元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</si>
  <si>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</si>
  <si>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</si>
  <si>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</si>
  <si>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</si>
  <si>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</si>
  <si>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</si>
  <si>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</si>
  <si>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</si>
  <si>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</si>
  <si>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</si>
  <si>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表六之一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</si>
  <si>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</si>
  <si>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</si>
  <si>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</si>
  <si>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</si>
  <si>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</si>
  <si>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</si>
  <si>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营业税</t>
  </si>
  <si>
    <t>企业
所得税</t>
  </si>
  <si>
    <t>企业
所得税退税</t>
  </si>
  <si>
    <t>个人
所得税</t>
  </si>
  <si>
    <t>资源税</t>
  </si>
  <si>
    <t>城市维护
建设税</t>
  </si>
  <si>
    <t>房产税</t>
  </si>
  <si>
    <t>印花税</t>
  </si>
  <si>
    <t>城镇土地使用税</t>
  </si>
  <si>
    <t>土地增值税</t>
  </si>
  <si>
    <t>车船税</t>
  </si>
  <si>
    <t>耕地
占用税</t>
  </si>
  <si>
    <t>契税</t>
  </si>
  <si>
    <t>烟叶税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</si>
  <si>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</si>
  <si>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</si>
  <si>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</si>
  <si>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</si>
  <si>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</si>
  <si>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</si>
  <si>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捐赠
收入</t>
  </si>
  <si>
    <t>政府住房基金收入</t>
  </si>
  <si>
    <t>其他
收入</t>
  </si>
  <si>
    <t>xx省（区、市）</t>
  </si>
  <si>
    <t>本级</t>
  </si>
  <si>
    <t>地（市）合计</t>
  </si>
  <si>
    <t>xx地（市、州）</t>
  </si>
  <si>
    <t>区县级合计</t>
  </si>
  <si>
    <t>xx区</t>
  </si>
  <si>
    <t>……</t>
  </si>
  <si>
    <t>xx县</t>
  </si>
  <si>
    <t>表六之二</t>
  </si>
  <si>
    <t>2016年分地市县公共财政收支预算表</t>
  </si>
  <si>
    <t>支            出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</si>
  <si>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</si>
  <si>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</si>
  <si>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</si>
  <si>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</si>
  <si>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</si>
  <si>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</si>
  <si>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</si>
  <si>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文化体育与传媒</t>
  </si>
  <si>
    <t>社会保障和就业</t>
  </si>
  <si>
    <t>医疗
卫生与计划生育</t>
  </si>
  <si>
    <t>节能环保</t>
  </si>
  <si>
    <t>城乡社区</t>
  </si>
  <si>
    <t>农林水</t>
  </si>
  <si>
    <t>交通
运输</t>
  </si>
  <si>
    <t>资源勘探信息等</t>
  </si>
  <si>
    <t>商业服务业等</t>
  </si>
  <si>
    <t>金融</t>
  </si>
  <si>
    <t>援助其他地区支出</t>
  </si>
  <si>
    <t>国土海洋气象等</t>
  </si>
  <si>
    <t>住房保障支出</t>
  </si>
  <si>
    <t>粮油物资储备</t>
  </si>
  <si>
    <t>债务付息支出</t>
  </si>
  <si>
    <t>债务发行费用支出</t>
  </si>
  <si>
    <t>其他
支出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</si>
  <si>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</si>
  <si>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</si>
  <si>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</si>
  <si>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</si>
  <si>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</si>
  <si>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</si>
  <si>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</si>
  <si>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</si>
  <si>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</si>
  <si>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</si>
  <si>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</si>
  <si>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</si>
  <si>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</si>
  <si>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</si>
  <si>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</si>
  <si>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</si>
  <si>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</si>
  <si>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</si>
  <si>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 xml:space="preserve">            表六 2017年地市县一般公共预算收支表</t>
  </si>
  <si>
    <t>2017年地市县一般公共预算收支表</t>
  </si>
  <si>
    <t xml:space="preserve">      增值税五五分享税收返还收入</t>
  </si>
  <si>
    <t>专项转移支付收入安排</t>
  </si>
  <si>
    <t xml:space="preserve">            表十 2017年政府性基金调入专项收入预算表</t>
  </si>
  <si>
    <r>
      <t>支</t>
    </r>
    <r>
      <rPr>
        <b/>
        <sz val="14"/>
        <rFont val="宋体"/>
        <family val="0"/>
      </rPr>
      <t>出</t>
    </r>
  </si>
  <si>
    <t>表二</t>
  </si>
  <si>
    <t xml:space="preserve">      专项业务活动</t>
  </si>
  <si>
    <t xml:space="preserve">      政务公开审批</t>
  </si>
  <si>
    <t xml:space="preserve">      行政运行</t>
  </si>
  <si>
    <t xml:space="preserve">      法制建设</t>
  </si>
  <si>
    <t xml:space="preserve">      一般行政管理事务</t>
  </si>
  <si>
    <t xml:space="preserve">      信访事务</t>
  </si>
  <si>
    <t xml:space="preserve">      机关服务</t>
  </si>
  <si>
    <t xml:space="preserve">      参事事务</t>
  </si>
  <si>
    <t xml:space="preserve">      人大会议</t>
  </si>
  <si>
    <t xml:space="preserve">      事业运行</t>
  </si>
  <si>
    <t xml:space="preserve">      人大立法</t>
  </si>
  <si>
    <t xml:space="preserve">      其他政府办公厅（室）及相关机构事务支出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</si>
  <si>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</si>
  <si>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</si>
  <si>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</si>
  <si>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</si>
  <si>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战略规划与实施</t>
  </si>
  <si>
    <t xml:space="preserve">      其他人大事务支出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</si>
  <si>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</si>
  <si>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</si>
  <si>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</si>
  <si>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</si>
  <si>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</si>
  <si>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政协会议</t>
  </si>
  <si>
    <t xml:space="preserve">      委员视察</t>
  </si>
  <si>
    <t xml:space="preserve">      其他发展与改革事务支出</t>
  </si>
  <si>
    <t xml:space="preserve">      参政议政</t>
  </si>
  <si>
    <t xml:space="preserve">      其他政协事务支出</t>
  </si>
  <si>
    <t xml:space="preserve">      信息事务</t>
  </si>
  <si>
    <t xml:space="preserve">      专项统计业务</t>
  </si>
  <si>
    <t xml:space="preserve">      统计管理</t>
  </si>
  <si>
    <t xml:space="preserve">      专项服务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</si>
  <si>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</si>
  <si>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</si>
  <si>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</si>
  <si>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审计业务</t>
  </si>
  <si>
    <t xml:space="preserve">      审计管理</t>
  </si>
  <si>
    <t xml:space="preserve">      信息化建设</t>
  </si>
  <si>
    <t xml:space="preserve">      预算改革业务</t>
  </si>
  <si>
    <t xml:space="preserve">      其他审计事务支出</t>
  </si>
  <si>
    <t xml:space="preserve">      财政国库业务</t>
  </si>
  <si>
    <t xml:space="preserve">      财政监察</t>
  </si>
  <si>
    <t xml:space="preserve">      财政委托业务支出</t>
  </si>
  <si>
    <t xml:space="preserve">      收费业务</t>
  </si>
  <si>
    <t xml:space="preserve">      其他财政事务支出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</si>
  <si>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</si>
  <si>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</si>
  <si>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</si>
  <si>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</si>
  <si>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</si>
  <si>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</si>
  <si>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</si>
  <si>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</si>
  <si>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</si>
  <si>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</si>
  <si>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</si>
  <si>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其他税收事务支出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</si>
  <si>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</si>
  <si>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</si>
  <si>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</si>
  <si>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</si>
  <si>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</si>
  <si>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</si>
  <si>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专利审批</t>
  </si>
  <si>
    <t xml:space="preserve">      国家知识产权战略</t>
  </si>
  <si>
    <t xml:space="preserve">      其他人力资源事务支出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</si>
  <si>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</si>
  <si>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</si>
  <si>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</si>
  <si>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</si>
  <si>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大案要案查处</t>
  </si>
  <si>
    <t xml:space="preserve">      其他知识产权事务支出</t>
  </si>
  <si>
    <t xml:space="preserve">      派驻派出机构</t>
  </si>
  <si>
    <t xml:space="preserve">      中央巡视</t>
  </si>
  <si>
    <t xml:space="preserve">      其他纪检监察事务支出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</si>
  <si>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</si>
  <si>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</si>
  <si>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</si>
  <si>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对外贸易管理</t>
  </si>
  <si>
    <t xml:space="preserve">      国际经济合作</t>
  </si>
  <si>
    <t xml:space="preserve">      其他工商行政管理事务支出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</si>
  <si>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</si>
  <si>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</si>
  <si>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</si>
  <si>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</si>
  <si>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</si>
  <si>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</si>
  <si>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</si>
  <si>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华侨事务</t>
  </si>
  <si>
    <t xml:space="preserve">      质量技术监督技术支持</t>
  </si>
  <si>
    <t xml:space="preserve">      认证认可监督管理</t>
  </si>
  <si>
    <t xml:space="preserve">      其他港澳台侨事务支出</t>
  </si>
  <si>
    <t xml:space="preserve">      标准化管理</t>
  </si>
  <si>
    <t xml:space="preserve">      其他质量技术监督与检验检疫事务支出</t>
  </si>
  <si>
    <t xml:space="preserve">      档案馆</t>
  </si>
  <si>
    <t xml:space="preserve">      其他档案事务支出</t>
  </si>
  <si>
    <t xml:space="preserve">      民族工作专项</t>
  </si>
  <si>
    <t xml:space="preserve">      其他民族事务支出</t>
  </si>
  <si>
    <t xml:space="preserve">      其他民主党派及工商联事务支出</t>
  </si>
  <si>
    <t xml:space="preserve">      宗教工作专项</t>
  </si>
  <si>
    <t xml:space="preserve">      其他宗教事务支出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</si>
  <si>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</si>
  <si>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</si>
  <si>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</si>
  <si>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港澳事务</t>
  </si>
  <si>
    <t xml:space="preserve">      台湾事务</t>
  </si>
  <si>
    <t xml:space="preserve">      其他对外联络事务支出</t>
  </si>
  <si>
    <t xml:space="preserve">      专项业务</t>
  </si>
  <si>
    <t xml:space="preserve">      其他党委办公厅（室）及相关机构事务支出</t>
  </si>
  <si>
    <t xml:space="preserve">      其他共产党事务支出</t>
  </si>
  <si>
    <t xml:space="preserve">      国家赔偿费用支出</t>
  </si>
  <si>
    <t xml:space="preserve">      其他组织事务支出</t>
  </si>
  <si>
    <t xml:space="preserve">      其他一般公共服务支出</t>
  </si>
  <si>
    <t xml:space="preserve">      其他宣传事务支出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</si>
  <si>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</si>
  <si>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</si>
  <si>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</si>
  <si>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</si>
  <si>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</si>
  <si>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</si>
  <si>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其他统战事务支出</t>
  </si>
  <si>
    <t xml:space="preserve">      民兵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</si>
  <si>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</si>
  <si>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</si>
  <si>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</si>
  <si>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</si>
  <si>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</si>
  <si>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其他公安支出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</si>
  <si>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</si>
  <si>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</si>
  <si>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</si>
  <si>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</si>
  <si>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</si>
  <si>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安全业务</t>
  </si>
  <si>
    <t xml:space="preserve">      其他国家安全支出</t>
  </si>
  <si>
    <t xml:space="preserve">      治安管理</t>
  </si>
  <si>
    <t xml:space="preserve">      国内安全保卫</t>
  </si>
  <si>
    <t xml:space="preserve">      刑事侦查</t>
  </si>
  <si>
    <t xml:space="preserve">      查办和预防职务犯罪</t>
  </si>
  <si>
    <t xml:space="preserve">      经济犯罪侦查</t>
  </si>
  <si>
    <t xml:space="preserve">      公诉和审判监督</t>
  </si>
  <si>
    <t xml:space="preserve">      出入境管理</t>
  </si>
  <si>
    <t xml:space="preserve">      侦查监督</t>
  </si>
  <si>
    <t xml:space="preserve">      行动技术管理</t>
  </si>
  <si>
    <t xml:space="preserve">      执行监督</t>
  </si>
  <si>
    <t xml:space="preserve">      防范和处理邪教犯罪</t>
  </si>
  <si>
    <t xml:space="preserve">      控告申诉</t>
  </si>
  <si>
    <t xml:space="preserve">      禁毒管理</t>
  </si>
  <si>
    <t xml:space="preserve">      “两房”建设</t>
  </si>
  <si>
    <t xml:space="preserve">      道路交通管理</t>
  </si>
  <si>
    <t xml:space="preserve">      网络侦控管理</t>
  </si>
  <si>
    <t xml:space="preserve">      其他检察支出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</si>
  <si>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</si>
  <si>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</si>
  <si>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</si>
  <si>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</si>
  <si>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</si>
  <si>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</si>
  <si>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</si>
  <si>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</si>
  <si>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</si>
  <si>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</si>
  <si>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</si>
  <si>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</si>
  <si>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基层司法业务</t>
  </si>
  <si>
    <t xml:space="preserve">      其他强制隔离戒毒支出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</si>
  <si>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</si>
  <si>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</si>
  <si>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</si>
  <si>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</si>
  <si>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</si>
  <si>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保密技术</t>
  </si>
  <si>
    <t xml:space="preserve">      社区矫正</t>
  </si>
  <si>
    <t xml:space="preserve">      保密管理</t>
  </si>
  <si>
    <t xml:space="preserve">      司法鉴定</t>
  </si>
  <si>
    <t xml:space="preserve">      其他国家保密支出</t>
  </si>
  <si>
    <t xml:space="preserve">      其他司法支出</t>
  </si>
  <si>
    <t xml:space="preserve">      专项缉私活动支出</t>
  </si>
  <si>
    <t xml:space="preserve">      缉私情报</t>
  </si>
  <si>
    <t xml:space="preserve">      犯人生活</t>
  </si>
  <si>
    <t xml:space="preserve">      禁毒及缉毒</t>
  </si>
  <si>
    <t xml:space="preserve">      犯人改造</t>
  </si>
  <si>
    <t xml:space="preserve">      狱政设施建设</t>
  </si>
  <si>
    <t xml:space="preserve">      其他缉私警察支出</t>
  </si>
  <si>
    <t xml:space="preserve">      其他监狱支出</t>
  </si>
  <si>
    <t xml:space="preserve">      公安现役基本支出</t>
  </si>
  <si>
    <t xml:space="preserve">      职业高中教育</t>
  </si>
  <si>
    <t xml:space="preserve">      一般管理事务</t>
  </si>
  <si>
    <t xml:space="preserve">      高等职业教育</t>
  </si>
  <si>
    <t xml:space="preserve">      维权执法业务</t>
  </si>
  <si>
    <t xml:space="preserve">      其他职业教育支出</t>
  </si>
  <si>
    <t xml:space="preserve">      装备建设和运行维护</t>
  </si>
  <si>
    <t xml:space="preserve">      信息化建设扩运行维护</t>
  </si>
  <si>
    <t xml:space="preserve">      成人初等教育</t>
  </si>
  <si>
    <t xml:space="preserve">      基础设施建设及维护</t>
  </si>
  <si>
    <t xml:space="preserve">      成人中等教育</t>
  </si>
  <si>
    <t xml:space="preserve">      其他海警支出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</si>
  <si>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</si>
  <si>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</si>
  <si>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</si>
  <si>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</si>
  <si>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</si>
  <si>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</si>
  <si>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其他教育管理事务支出</t>
  </si>
  <si>
    <t xml:space="preserve">      出国留学教育</t>
  </si>
  <si>
    <t xml:space="preserve">      学前教育</t>
  </si>
  <si>
    <t xml:space="preserve">      来华留学教育</t>
  </si>
  <si>
    <t xml:space="preserve">      小学教育</t>
  </si>
  <si>
    <t xml:space="preserve">      其他留学教育支出</t>
  </si>
  <si>
    <t xml:space="preserve">      初中教育</t>
  </si>
  <si>
    <t xml:space="preserve">      高中教育</t>
  </si>
  <si>
    <t xml:space="preserve">      特殊学校教育</t>
  </si>
  <si>
    <t xml:space="preserve">      高等教育</t>
  </si>
  <si>
    <t xml:space="preserve">      工读学校教育</t>
  </si>
  <si>
    <t xml:space="preserve">      化解农村义务教育债务支出</t>
  </si>
  <si>
    <t xml:space="preserve">      其他特殊教育支出</t>
  </si>
  <si>
    <t xml:space="preserve">      化解普通高中债务支出</t>
  </si>
  <si>
    <t xml:space="preserve">      其他普通教育支出</t>
  </si>
  <si>
    <t xml:space="preserve">      教师进修</t>
  </si>
  <si>
    <t xml:space="preserve">      干部教育</t>
  </si>
  <si>
    <t xml:space="preserve">      初等职业教育</t>
  </si>
  <si>
    <t xml:space="preserve">      培训支出</t>
  </si>
  <si>
    <t xml:space="preserve">      中专教育</t>
  </si>
  <si>
    <t xml:space="preserve">      退役士兵能力提升</t>
  </si>
  <si>
    <t xml:space="preserve">      技校教育</t>
  </si>
  <si>
    <t xml:space="preserve">      其他进修及培训</t>
  </si>
  <si>
    <t xml:space="preserve">      专项科研试制</t>
  </si>
  <si>
    <t xml:space="preserve">      农村中小学校舍建设</t>
  </si>
  <si>
    <t xml:space="preserve">      其他应用研究支出</t>
  </si>
  <si>
    <t xml:space="preserve">      农村中小学教学设施</t>
  </si>
  <si>
    <t xml:space="preserve">      城市中小学校舍建设</t>
  </si>
  <si>
    <t xml:space="preserve">      机构运行</t>
  </si>
  <si>
    <t xml:space="preserve">      城市中小学教学设施</t>
  </si>
  <si>
    <t xml:space="preserve">      应用技术研究与开发</t>
  </si>
  <si>
    <t xml:space="preserve">      中等职业学校教学设施</t>
  </si>
  <si>
    <t xml:space="preserve">      产业技术研究与开发</t>
  </si>
  <si>
    <t xml:space="preserve">      其他教育费附加安排的支出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</si>
  <si>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</si>
  <si>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</si>
  <si>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</si>
  <si>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</si>
  <si>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</si>
  <si>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其他科学技术管理事务支出</t>
  </si>
  <si>
    <t xml:space="preserve">      社会科学研究机构</t>
  </si>
  <si>
    <t xml:space="preserve">      社会科学研究</t>
  </si>
  <si>
    <t xml:space="preserve">      重点基础研究规划</t>
  </si>
  <si>
    <t xml:space="preserve">      社科基金支出</t>
  </si>
  <si>
    <t xml:space="preserve">      自然科学基金</t>
  </si>
  <si>
    <t xml:space="preserve">      其他社会科学支出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</si>
  <si>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</si>
  <si>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</si>
  <si>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</si>
  <si>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科普活动</t>
  </si>
  <si>
    <t xml:space="preserve">      专项技术基础</t>
  </si>
  <si>
    <t xml:space="preserve">      青少年科技活动</t>
  </si>
  <si>
    <t xml:space="preserve">      其他基础研究支出</t>
  </si>
  <si>
    <t xml:space="preserve">      学术交流活动</t>
  </si>
  <si>
    <t xml:space="preserve">      科技馆站</t>
  </si>
  <si>
    <t xml:space="preserve">      其他科学技术普及支出</t>
  </si>
  <si>
    <t xml:space="preserve">      社会公益研究</t>
  </si>
  <si>
    <t xml:space="preserve">      高技术研究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</si>
  <si>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</si>
  <si>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</si>
  <si>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</si>
  <si>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文物保护</t>
  </si>
  <si>
    <t xml:space="preserve">      科技重大专项</t>
  </si>
  <si>
    <t xml:space="preserve">      博物馆</t>
  </si>
  <si>
    <t xml:space="preserve">      重点研发计划</t>
  </si>
  <si>
    <t xml:space="preserve">      历史名城与古迹</t>
  </si>
  <si>
    <t xml:space="preserve">      其他文物支出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</si>
  <si>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</si>
  <si>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</si>
  <si>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</si>
  <si>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</si>
  <si>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</si>
  <si>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</si>
  <si>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</si>
  <si>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</si>
  <si>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</si>
  <si>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图书馆</t>
  </si>
  <si>
    <t xml:space="preserve">      体育交流与合作</t>
  </si>
  <si>
    <t xml:space="preserve">      文化展示及纪念机构</t>
  </si>
  <si>
    <t xml:space="preserve">      其他体育支出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</si>
  <si>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</si>
  <si>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</si>
  <si>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</si>
  <si>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</si>
  <si>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</si>
  <si>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广播</t>
  </si>
  <si>
    <t xml:space="preserve">      文化创作与保护</t>
  </si>
  <si>
    <t xml:space="preserve">      电视</t>
  </si>
  <si>
    <t xml:space="preserve">      文化市场管理</t>
  </si>
  <si>
    <t xml:space="preserve">      电影</t>
  </si>
  <si>
    <t xml:space="preserve">      其他文化支出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</si>
  <si>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</si>
  <si>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</si>
  <si>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</si>
  <si>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</si>
  <si>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  行政区划和地名管理</t>
  </si>
  <si>
    <t xml:space="preserve">      基层政权和社区建设</t>
  </si>
  <si>
    <t xml:space="preserve">      宣传文化发展专项支出</t>
  </si>
  <si>
    <t xml:space="preserve">      部队供应</t>
  </si>
  <si>
    <t xml:space="preserve">      文化产业发展专项支出</t>
  </si>
  <si>
    <t xml:space="preserve">      其他民政管理事务支出</t>
  </si>
  <si>
    <t xml:space="preserve">      其他文化体育与传媒支出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</si>
  <si>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</si>
  <si>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</si>
  <si>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</si>
  <si>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</si>
  <si>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综合业务管理</t>
  </si>
  <si>
    <t xml:space="preserve">      未归口管理的行政单位离退休</t>
  </si>
  <si>
    <t xml:space="preserve">      劳动保障监察</t>
  </si>
  <si>
    <t xml:space="preserve">      机关事业单位基本养老保险缴费支出</t>
  </si>
  <si>
    <t xml:space="preserve">      就业管理事务</t>
  </si>
  <si>
    <t xml:space="preserve">      机关事业单位职业年金缴费支出</t>
  </si>
  <si>
    <t xml:space="preserve">      社会保险业务管理事务</t>
  </si>
  <si>
    <t xml:space="preserve">      对机关事业单位基本养老保险基金的补助</t>
  </si>
  <si>
    <t xml:space="preserve">      其他行政事业单位离退休支出</t>
  </si>
  <si>
    <t xml:space="preserve">      社会保险经办机构</t>
  </si>
  <si>
    <t xml:space="preserve">      劳动关系和维权</t>
  </si>
  <si>
    <t xml:space="preserve">      企业关闭破产补助</t>
  </si>
  <si>
    <t xml:space="preserve">      公共就业服务和职业技能鉴定机构</t>
  </si>
  <si>
    <t xml:space="preserve">      厂办大集体改革补助</t>
  </si>
  <si>
    <t xml:space="preserve">      劳动人事争议调解仲裁</t>
  </si>
  <si>
    <t xml:space="preserve">      其他企业改革发展补助</t>
  </si>
  <si>
    <t xml:space="preserve">      其他人力资源和社会保障管理事务支出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</si>
  <si>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</si>
  <si>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</si>
  <si>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</si>
  <si>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</si>
  <si>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拥军优属</t>
  </si>
  <si>
    <t xml:space="preserve">      职业技能鉴定补贴</t>
  </si>
  <si>
    <t xml:space="preserve">      老龄事务</t>
  </si>
  <si>
    <t xml:space="preserve">      就业见习补贴</t>
  </si>
  <si>
    <t xml:space="preserve">      民间组织管理</t>
  </si>
  <si>
    <t xml:space="preserve">      高技能人才培养补助</t>
  </si>
  <si>
    <t xml:space="preserve">      求职创业补贴</t>
  </si>
  <si>
    <t xml:space="preserve">      残疾人康复</t>
  </si>
  <si>
    <t xml:space="preserve">      其他就业补助支出</t>
  </si>
  <si>
    <t xml:space="preserve">      残疾人就业和扶贫</t>
  </si>
  <si>
    <t xml:space="preserve">      残疾人体育</t>
  </si>
  <si>
    <t xml:space="preserve">      死亡抚恤</t>
  </si>
  <si>
    <t xml:space="preserve">      残疾人生活和护理补贴</t>
  </si>
  <si>
    <t xml:space="preserve">      伤残抚恤</t>
  </si>
  <si>
    <t xml:space="preserve">      其他残疾人事业支出</t>
  </si>
  <si>
    <t xml:space="preserve">      在乡复员、退伍军人生活补助</t>
  </si>
  <si>
    <t xml:space="preserve">      优抚事业单位支出</t>
  </si>
  <si>
    <t xml:space="preserve">      中央自然灾害生活补助</t>
  </si>
  <si>
    <t xml:space="preserve">      义务兵优待</t>
  </si>
  <si>
    <t xml:space="preserve">      地方自然灾害生活补助</t>
  </si>
  <si>
    <t xml:space="preserve">      农村籍退役士兵老年生活补助</t>
  </si>
  <si>
    <t xml:space="preserve">      自然灾害灾后重建补助</t>
  </si>
  <si>
    <t xml:space="preserve">      其他优抚支出</t>
  </si>
  <si>
    <t xml:space="preserve">      其他自然灾害生活救助支出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</si>
  <si>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</si>
  <si>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</si>
  <si>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</si>
  <si>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</si>
  <si>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其他红十字事业支出</t>
  </si>
  <si>
    <t xml:space="preserve">      其他退役安置支出</t>
  </si>
  <si>
    <t xml:space="preserve">      城市最低生活保障金支出</t>
  </si>
  <si>
    <t xml:space="preserve">      儿童福利</t>
  </si>
  <si>
    <t xml:space="preserve">      农村最低生活保障金支出</t>
  </si>
  <si>
    <t xml:space="preserve">      老年福利</t>
  </si>
  <si>
    <t xml:space="preserve">      假肢矫形</t>
  </si>
  <si>
    <t xml:space="preserve">      临时救助支出</t>
  </si>
  <si>
    <t xml:space="preserve">      殡葬</t>
  </si>
  <si>
    <t xml:space="preserve">      流浪乞讨人员救助支出</t>
  </si>
  <si>
    <t xml:space="preserve">      社会福利事业单位</t>
  </si>
  <si>
    <t xml:space="preserve">      其他社会福利支出</t>
  </si>
  <si>
    <t xml:space="preserve">      城市特困人员救助供养支出</t>
  </si>
  <si>
    <t xml:space="preserve">      农村特困人员救助供养支出</t>
  </si>
  <si>
    <t xml:space="preserve">      交强险营业税补助基金支出</t>
  </si>
  <si>
    <t xml:space="preserve">      交强险罚款收入补助基金支出</t>
  </si>
  <si>
    <t xml:space="preserve">      其他专科医院</t>
  </si>
  <si>
    <t xml:space="preserve">      其他城市生活救助</t>
  </si>
  <si>
    <t xml:space="preserve">      福利医院</t>
  </si>
  <si>
    <t xml:space="preserve">      其他农村生活救助</t>
  </si>
  <si>
    <t xml:space="preserve">      行业医院</t>
  </si>
  <si>
    <t xml:space="preserve">    财政对基本养老保险基金的补助</t>
  </si>
  <si>
    <t xml:space="preserve">      处理医疗欠费</t>
  </si>
  <si>
    <t xml:space="preserve">      财政对企业职工基本养老保险基金的补助</t>
  </si>
  <si>
    <t xml:space="preserve">      其他公立医院支出</t>
  </si>
  <si>
    <t xml:space="preserve">      财政对城乡居民基本养老保险基金的补助</t>
  </si>
  <si>
    <t xml:space="preserve">      财政对其他基本养老保险基金的补助</t>
  </si>
  <si>
    <t xml:space="preserve">      城市社区卫生机构</t>
  </si>
  <si>
    <t xml:space="preserve">    财政对其他社会保险基金的补助</t>
  </si>
  <si>
    <t xml:space="preserve">      乡镇卫生院</t>
  </si>
  <si>
    <t xml:space="preserve">      财政对失业保险基金的补助</t>
  </si>
  <si>
    <t xml:space="preserve">      其他基层医疗卫生机构支出</t>
  </si>
  <si>
    <t xml:space="preserve">      财政对工伤保险基金的补助</t>
  </si>
  <si>
    <t xml:space="preserve">      财政对生育保险基金的补助</t>
  </si>
  <si>
    <t xml:space="preserve">      疾病预防控制机构</t>
  </si>
  <si>
    <t xml:space="preserve">      其他财政对社会保险基金的补助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</si>
  <si>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</si>
  <si>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</si>
  <si>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</si>
  <si>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</si>
  <si>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</si>
  <si>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</si>
  <si>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</si>
  <si>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其他医疗卫生与计划生育管理事务支出</t>
  </si>
  <si>
    <t xml:space="preserve">      重大公共卫生专项</t>
  </si>
  <si>
    <t xml:space="preserve">      突发公共卫生事件应急处理</t>
  </si>
  <si>
    <t xml:space="preserve">      综合医院</t>
  </si>
  <si>
    <t xml:space="preserve">      其他公共卫生支出</t>
  </si>
  <si>
    <t xml:space="preserve">      中医（民族）医院</t>
  </si>
  <si>
    <t xml:space="preserve">      传染病医院</t>
  </si>
  <si>
    <t xml:space="preserve">      中医（民族医）药专项</t>
  </si>
  <si>
    <t xml:space="preserve">      职业病防治医院</t>
  </si>
  <si>
    <t xml:space="preserve">      其他中医药支出</t>
  </si>
  <si>
    <t xml:space="preserve">      精神病医院</t>
  </si>
  <si>
    <t xml:space="preserve">      妇产医院</t>
  </si>
  <si>
    <t xml:space="preserve">      计划生育机构</t>
  </si>
  <si>
    <t xml:space="preserve">      儿童医院</t>
  </si>
  <si>
    <t xml:space="preserve">      计划生育服务</t>
  </si>
  <si>
    <t xml:space="preserve">      其他计划生育事务支出</t>
  </si>
  <si>
    <t xml:space="preserve">      优抚对象医疗补助</t>
  </si>
  <si>
    <t xml:space="preserve">      其他优抚对象医疗支出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</si>
  <si>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</si>
  <si>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</si>
  <si>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</si>
  <si>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</si>
  <si>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环境保护宣传</t>
  </si>
  <si>
    <t xml:space="preserve">      环境保护法规、规划及标准</t>
  </si>
  <si>
    <t xml:space="preserve">      其他食品和药品监督管理事务支出</t>
  </si>
  <si>
    <t xml:space="preserve">      环境国际合作及履约</t>
  </si>
  <si>
    <t xml:space="preserve">      环境保护行政许可</t>
  </si>
  <si>
    <t xml:space="preserve">      行政单位医疗</t>
  </si>
  <si>
    <t xml:space="preserve">      其他环境保护管理事务支出</t>
  </si>
  <si>
    <t xml:space="preserve">      事业单位医疗</t>
  </si>
  <si>
    <t xml:space="preserve">      公务员医疗补助</t>
  </si>
  <si>
    <t xml:space="preserve">      建设项目环评审查与监督</t>
  </si>
  <si>
    <t xml:space="preserve">      其他行政事业单位医疗支出</t>
  </si>
  <si>
    <t xml:space="preserve">      核与辐射安全监督</t>
  </si>
  <si>
    <t xml:space="preserve">      其他环境监测与监察支出</t>
  </si>
  <si>
    <t xml:space="preserve">      财政对城镇职工基本医疗保险基金的补助</t>
  </si>
  <si>
    <t xml:space="preserve">      财政对城乡居民基本医疗保险基金的补助</t>
  </si>
  <si>
    <t xml:space="preserve">      大气</t>
  </si>
  <si>
    <t xml:space="preserve">      财政对新型农村合作医疗基金的补助</t>
  </si>
  <si>
    <t xml:space="preserve">      水体</t>
  </si>
  <si>
    <t xml:space="preserve">      财政对城镇居民基本医疗保险基金的补助</t>
  </si>
  <si>
    <t xml:space="preserve">      噪声</t>
  </si>
  <si>
    <t xml:space="preserve">      财政对其他基本医疗保险基金的补助</t>
  </si>
  <si>
    <t xml:space="preserve">      固体废弃物与化学品</t>
  </si>
  <si>
    <t xml:space="preserve">      放射源和放射性废物监管</t>
  </si>
  <si>
    <t xml:space="preserve">      城乡医疗救助</t>
  </si>
  <si>
    <t xml:space="preserve">      辐射</t>
  </si>
  <si>
    <t xml:space="preserve">      疾病应急救助</t>
  </si>
  <si>
    <t xml:space="preserve">      其他医疗救助支出</t>
  </si>
  <si>
    <t xml:space="preserve">      其他污染防治支出</t>
  </si>
  <si>
    <t xml:space="preserve">      生态保护</t>
  </si>
  <si>
    <t xml:space="preserve">      环境执法监察</t>
  </si>
  <si>
    <t xml:space="preserve">      农村环境保护</t>
  </si>
  <si>
    <t xml:space="preserve">      减排专项支出</t>
  </si>
  <si>
    <t xml:space="preserve">      自然保护区</t>
  </si>
  <si>
    <t xml:space="preserve">      清洁生产专项支出</t>
  </si>
  <si>
    <t xml:space="preserve">      生物及物种资源保护</t>
  </si>
  <si>
    <t xml:space="preserve">      其他污染减排支出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</si>
  <si>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</si>
  <si>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</si>
  <si>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</si>
  <si>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</si>
  <si>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</si>
  <si>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</si>
  <si>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能源预测预警</t>
  </si>
  <si>
    <t xml:space="preserve">      能源战略规划与实施</t>
  </si>
  <si>
    <t xml:space="preserve">      退耕现金</t>
  </si>
  <si>
    <t xml:space="preserve">      能源科技装备</t>
  </si>
  <si>
    <t xml:space="preserve">      退耕还林粮食折现补贴</t>
  </si>
  <si>
    <t xml:space="preserve">      能源行业管理</t>
  </si>
  <si>
    <t xml:space="preserve">      退耕还林粮食费用补贴</t>
  </si>
  <si>
    <t xml:space="preserve">      能源管理</t>
  </si>
  <si>
    <t xml:space="preserve">      退耕还林工程建设</t>
  </si>
  <si>
    <t xml:space="preserve">      石油储备发展管理</t>
  </si>
  <si>
    <t xml:space="preserve">      其他退耕还林支出</t>
  </si>
  <si>
    <t xml:space="preserve">      能源调查</t>
  </si>
  <si>
    <t xml:space="preserve">      京津风沙源治理工程建设</t>
  </si>
  <si>
    <t xml:space="preserve">      农村电网建设</t>
  </si>
  <si>
    <t xml:space="preserve">      其他风沙荒漠治理支出</t>
  </si>
  <si>
    <t xml:space="preserve">      其他能源管理事务支出</t>
  </si>
  <si>
    <t xml:space="preserve">      退牧还草工程建设</t>
  </si>
  <si>
    <t xml:space="preserve">      其他退牧还草支出</t>
  </si>
  <si>
    <t xml:space="preserve">        行政运行</t>
  </si>
  <si>
    <t xml:space="preserve">        一般行政管理事务</t>
  </si>
  <si>
    <t xml:space="preserve">      环境监测与信息</t>
  </si>
  <si>
    <t xml:space="preserve">        机关服务</t>
  </si>
  <si>
    <t xml:space="preserve">        城管执法</t>
  </si>
  <si>
    <t xml:space="preserve">        农业行业业务管理</t>
  </si>
  <si>
    <t xml:space="preserve">        工程建设标准规范编制与监管</t>
  </si>
  <si>
    <t xml:space="preserve">        对外交流与合作</t>
  </si>
  <si>
    <t xml:space="preserve">        工程建设管理</t>
  </si>
  <si>
    <t xml:space="preserve">        防灾救灾</t>
  </si>
  <si>
    <t xml:space="preserve">        市政公用行业市场监管</t>
  </si>
  <si>
    <t xml:space="preserve">        稳定农民收入补贴</t>
  </si>
  <si>
    <t xml:space="preserve">        国家重点风景区规划与保护</t>
  </si>
  <si>
    <t xml:space="preserve">        农业结构调整补贴</t>
  </si>
  <si>
    <t xml:space="preserve">        住宅建设与房地产市场监管</t>
  </si>
  <si>
    <t xml:space="preserve">        农业生产支持补贴</t>
  </si>
  <si>
    <t xml:space="preserve">        执业资格注册、资质审查</t>
  </si>
  <si>
    <t xml:space="preserve">        农业组织化与产业化经营</t>
  </si>
  <si>
    <t xml:space="preserve">        其他城乡社区管理事务支出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</si>
  <si>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</si>
  <si>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</si>
  <si>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</si>
  <si>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小城镇基础设施建设</t>
  </si>
  <si>
    <t xml:space="preserve">        农业资源保护修复与利用</t>
  </si>
  <si>
    <t xml:space="preserve">        其他城乡社区公共设施支出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</si>
  <si>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</si>
  <si>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</si>
  <si>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</si>
  <si>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</si>
  <si>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林业事业机构</t>
  </si>
  <si>
    <t xml:space="preserve">        事业运行</t>
  </si>
  <si>
    <t xml:space="preserve">        森林培育</t>
  </si>
  <si>
    <t xml:space="preserve">        农垦运行</t>
  </si>
  <si>
    <t xml:space="preserve">        林业技术推广</t>
  </si>
  <si>
    <t xml:space="preserve">        科技转化与推广服务</t>
  </si>
  <si>
    <t xml:space="preserve">        森林资源管理</t>
  </si>
  <si>
    <t xml:space="preserve">        病虫害控制</t>
  </si>
  <si>
    <t xml:space="preserve">        森林资源监测</t>
  </si>
  <si>
    <t xml:space="preserve">        农产品质量安全</t>
  </si>
  <si>
    <t xml:space="preserve">        森林生态效益补偿</t>
  </si>
  <si>
    <t xml:space="preserve">        执法监管</t>
  </si>
  <si>
    <t xml:space="preserve">        林业自然保护区</t>
  </si>
  <si>
    <t xml:space="preserve">        统计监测与信息服务</t>
  </si>
  <si>
    <t xml:space="preserve">        动植物保护</t>
  </si>
  <si>
    <t xml:space="preserve">        湿地保护</t>
  </si>
  <si>
    <t xml:space="preserve">        水资源节约管理与保护</t>
  </si>
  <si>
    <t xml:space="preserve">        林业执法与监督</t>
  </si>
  <si>
    <t xml:space="preserve">        水质监测</t>
  </si>
  <si>
    <t xml:space="preserve">        林业检疫检测</t>
  </si>
  <si>
    <t xml:space="preserve">        水文测报</t>
  </si>
  <si>
    <t xml:space="preserve">        防沙治沙</t>
  </si>
  <si>
    <t xml:space="preserve">        防汛</t>
  </si>
  <si>
    <t xml:space="preserve">        林业质量安全</t>
  </si>
  <si>
    <t xml:space="preserve">        抗旱</t>
  </si>
  <si>
    <t xml:space="preserve">        林业工程与项目管理</t>
  </si>
  <si>
    <t xml:space="preserve">        农田水利</t>
  </si>
  <si>
    <t xml:space="preserve">        林业对外合作与交流</t>
  </si>
  <si>
    <t xml:space="preserve">        水利技术推广</t>
  </si>
  <si>
    <t xml:space="preserve">        林业产业化</t>
  </si>
  <si>
    <t xml:space="preserve">        国际河流治理与管理</t>
  </si>
  <si>
    <t xml:space="preserve">        信息管理</t>
  </si>
  <si>
    <t xml:space="preserve">        江河湖库水系综合整治</t>
  </si>
  <si>
    <t xml:space="preserve">        林业政策制定与宣传</t>
  </si>
  <si>
    <t xml:space="preserve">        大中型水库移民后期扶持专项支出</t>
  </si>
  <si>
    <t xml:space="preserve">        林业资金审计稽查</t>
  </si>
  <si>
    <t xml:space="preserve">        水利安全监督</t>
  </si>
  <si>
    <t xml:space="preserve">        林区公共支出</t>
  </si>
  <si>
    <t xml:space="preserve">        林业贷款贴息</t>
  </si>
  <si>
    <t xml:space="preserve">        砂石资源费支出</t>
  </si>
  <si>
    <t xml:space="preserve">        成品油价格改革对林业的补贴</t>
  </si>
  <si>
    <t xml:space="preserve">        林业防灾减灾</t>
  </si>
  <si>
    <t xml:space="preserve">        水利建设移民支出</t>
  </si>
  <si>
    <t xml:space="preserve">        其他林业支出</t>
  </si>
  <si>
    <t xml:space="preserve">        农村人畜饮水</t>
  </si>
  <si>
    <t xml:space="preserve">        其他水利支出</t>
  </si>
  <si>
    <t xml:space="preserve">        水利行业业务管理</t>
  </si>
  <si>
    <t xml:space="preserve">        水利工程建设</t>
  </si>
  <si>
    <t xml:space="preserve">        南水北调工程建设</t>
  </si>
  <si>
    <t xml:space="preserve">        水利工程运行与维护</t>
  </si>
  <si>
    <t xml:space="preserve">        政策研究与信息管理</t>
  </si>
  <si>
    <t xml:space="preserve">        长江黄河等流域管理</t>
  </si>
  <si>
    <t xml:space="preserve">        工程稽查</t>
  </si>
  <si>
    <t xml:space="preserve">        水利前期工作</t>
  </si>
  <si>
    <t xml:space="preserve">        前期工作</t>
  </si>
  <si>
    <t xml:space="preserve">        水利执法监督</t>
  </si>
  <si>
    <t xml:space="preserve">        南水北调技术推广</t>
  </si>
  <si>
    <t xml:space="preserve">        水土保持</t>
  </si>
  <si>
    <t xml:space="preserve">        环境、移民及水资源管理与保护</t>
  </si>
  <si>
    <t xml:space="preserve">        其他南水北调支出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</si>
  <si>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</si>
  <si>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</si>
  <si>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</si>
  <si>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</si>
  <si>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</si>
  <si>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  农村基础设施建设</t>
  </si>
  <si>
    <t xml:space="preserve">        生产发展</t>
  </si>
  <si>
    <t xml:space="preserve">        棉花目标价格补贴</t>
  </si>
  <si>
    <t xml:space="preserve">        社会发展</t>
  </si>
  <si>
    <t xml:space="preserve">        大豆目标价格补贴</t>
  </si>
  <si>
    <t xml:space="preserve">        扶贫贷款奖补和贴息</t>
  </si>
  <si>
    <t xml:space="preserve">        其他目标价格补贴</t>
  </si>
  <si>
    <t xml:space="preserve">       “三西”农业建设专项补助</t>
  </si>
  <si>
    <t xml:space="preserve">        扶贫事业机构</t>
  </si>
  <si>
    <t xml:space="preserve">        化解其他公益性乡村债务支出</t>
  </si>
  <si>
    <t xml:space="preserve">        其他扶贫支出</t>
  </si>
  <si>
    <t xml:space="preserve">        其他农林水事务支出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</si>
  <si>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</si>
  <si>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</si>
  <si>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</si>
  <si>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</si>
  <si>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</si>
  <si>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公路建设</t>
  </si>
  <si>
    <t xml:space="preserve">        公路养护</t>
  </si>
  <si>
    <t xml:space="preserve">        对村级一事一议的补助</t>
  </si>
  <si>
    <t xml:space="preserve">        交通运输信息化建设</t>
  </si>
  <si>
    <t xml:space="preserve">        国有农场办社会职能改革补助</t>
  </si>
  <si>
    <t xml:space="preserve">        公路和运输安全</t>
  </si>
  <si>
    <t xml:space="preserve">        对村民委员会和村党支部的补助</t>
  </si>
  <si>
    <t xml:space="preserve">        公路还贷专项</t>
  </si>
  <si>
    <t xml:space="preserve">        对村集体经济组织的补助</t>
  </si>
  <si>
    <t xml:space="preserve">        公路运输管理</t>
  </si>
  <si>
    <t xml:space="preserve">        农村综合改革示范试点补助</t>
  </si>
  <si>
    <t xml:space="preserve">        公路和运输技术标准化建设</t>
  </si>
  <si>
    <t xml:space="preserve">        其他农村综合改革支出</t>
  </si>
  <si>
    <t xml:space="preserve">        港口设施</t>
  </si>
  <si>
    <t xml:space="preserve">        航道维护</t>
  </si>
  <si>
    <t xml:space="preserve">        支持农村金融机构</t>
  </si>
  <si>
    <t xml:space="preserve">        船舶检验</t>
  </si>
  <si>
    <t xml:space="preserve">        救助打捞</t>
  </si>
  <si>
    <t xml:space="preserve">        民航专项运输</t>
  </si>
  <si>
    <t xml:space="preserve">        内河运输</t>
  </si>
  <si>
    <t xml:space="preserve">        其他民用航空运输支出</t>
  </si>
  <si>
    <t xml:space="preserve">        远洋运输</t>
  </si>
  <si>
    <t xml:space="preserve">        海事管理</t>
  </si>
  <si>
    <t xml:space="preserve">        对城市公交的补贴</t>
  </si>
  <si>
    <t xml:space="preserve">        航标事业发展支出</t>
  </si>
  <si>
    <t xml:space="preserve">        对农村道路客运的补贴</t>
  </si>
  <si>
    <t xml:space="preserve">        水路运输管理支出</t>
  </si>
  <si>
    <t xml:space="preserve">        对出租车的补贴</t>
  </si>
  <si>
    <t xml:space="preserve">        口岸建设</t>
  </si>
  <si>
    <t xml:space="preserve">        成品油价格改革补贴其他支出</t>
  </si>
  <si>
    <t xml:space="preserve">        取消政府还贷二级公路收费专项支出</t>
  </si>
  <si>
    <t xml:space="preserve">        其他公路水路运输支出</t>
  </si>
  <si>
    <t xml:space="preserve">        行业监管</t>
  </si>
  <si>
    <t xml:space="preserve">        邮政普遍服务与特殊服务</t>
  </si>
  <si>
    <t xml:space="preserve">        铁路路网建设</t>
  </si>
  <si>
    <t xml:space="preserve">        其他邮政业支出</t>
  </si>
  <si>
    <t xml:space="preserve">        铁路还贷专项</t>
  </si>
  <si>
    <t xml:space="preserve">        铁路安全</t>
  </si>
  <si>
    <t xml:space="preserve">        车辆购置税用于公路等基础设施建设支出</t>
  </si>
  <si>
    <t xml:space="preserve">        铁路专项运输</t>
  </si>
  <si>
    <t xml:space="preserve">        车辆购置税用于农村公路建设支出</t>
  </si>
  <si>
    <t xml:space="preserve">        车辆购置税用于老旧汽车报废更新补贴</t>
  </si>
  <si>
    <t xml:space="preserve">        其他铁路运输支出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</si>
  <si>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</si>
  <si>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</si>
  <si>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</si>
  <si>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</si>
  <si>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</si>
  <si>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</si>
  <si>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</si>
  <si>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</si>
  <si>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</si>
  <si>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</si>
  <si>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</si>
  <si>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</si>
  <si>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战备应急</t>
  </si>
  <si>
    <t xml:space="preserve">        其他资源勘探业支出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</si>
  <si>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</si>
  <si>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</si>
  <si>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</si>
  <si>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</si>
  <si>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</si>
  <si>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纺织业</t>
  </si>
  <si>
    <t xml:space="preserve">        电子专项工程</t>
  </si>
  <si>
    <t xml:space="preserve">        医药制造业</t>
  </si>
  <si>
    <t xml:space="preserve">        非金属矿物制品业</t>
  </si>
  <si>
    <t xml:space="preserve">        技术基础研究</t>
  </si>
  <si>
    <t xml:space="preserve">        通信设备、计算机及其他电子设备制造业</t>
  </si>
  <si>
    <t xml:space="preserve">        其他工业和信息产业监管支出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</si>
  <si>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</si>
  <si>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</si>
  <si>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</si>
  <si>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</si>
  <si>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</si>
  <si>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安全监管监察专项</t>
  </si>
  <si>
    <t xml:space="preserve">        黑色金属冶炼及压延加工业</t>
  </si>
  <si>
    <t xml:space="preserve">        应急救援支出</t>
  </si>
  <si>
    <t xml:space="preserve">        有色金属冶炼及压延加工业</t>
  </si>
  <si>
    <t xml:space="preserve">        煤炭安全</t>
  </si>
  <si>
    <t xml:space="preserve">        其他制造业支出</t>
  </si>
  <si>
    <t xml:space="preserve">        其他安全生产监管支出</t>
  </si>
  <si>
    <t xml:space="preserve">        其他建筑业支出</t>
  </si>
  <si>
    <t xml:space="preserve">        国有企业监事会专项</t>
  </si>
  <si>
    <t xml:space="preserve">        其他国有资产监管支出</t>
  </si>
  <si>
    <t xml:space="preserve">        旅游宣传</t>
  </si>
  <si>
    <t xml:space="preserve">        旅游行业业务管理</t>
  </si>
  <si>
    <t xml:space="preserve">        科技型中小企业技术创新基金</t>
  </si>
  <si>
    <t xml:space="preserve">        其他旅游业管理与服务支出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</si>
  <si>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</si>
  <si>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</si>
  <si>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</si>
  <si>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</si>
  <si>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外商投资环境建设补助资金</t>
  </si>
  <si>
    <t xml:space="preserve">        技术改造支出</t>
  </si>
  <si>
    <t xml:space="preserve">        其他涉外发展服务支出</t>
  </si>
  <si>
    <t xml:space="preserve">        中药材扶持资金支出</t>
  </si>
  <si>
    <t xml:space="preserve">        重点产业振兴和技术改造项目贷款贴息</t>
  </si>
  <si>
    <t xml:space="preserve">        服务业基础设施建设</t>
  </si>
  <si>
    <t xml:space="preserve">        其他资源勘探信息等支出</t>
  </si>
  <si>
    <t xml:space="preserve">        其他商业服务业等支出</t>
  </si>
  <si>
    <t xml:space="preserve">        食品流通安全补贴</t>
  </si>
  <si>
    <t xml:space="preserve">        安全防卫</t>
  </si>
  <si>
    <t xml:space="preserve">        市场监测及信息管理</t>
  </si>
  <si>
    <t xml:space="preserve">        民贸企业补贴</t>
  </si>
  <si>
    <t xml:space="preserve">        金融部门其他行政支出</t>
  </si>
  <si>
    <t xml:space="preserve">        民贸民品贷款贴息</t>
  </si>
  <si>
    <t xml:space="preserve">        政策性银行亏损补贴1</t>
  </si>
  <si>
    <t xml:space="preserve">        其他商业流通事务支出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</si>
  <si>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</si>
  <si>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</si>
  <si>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</si>
  <si>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地质及矿产资源调查</t>
  </si>
  <si>
    <t xml:space="preserve">        其他金融发展支出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</si>
  <si>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</si>
  <si>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</si>
  <si>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</si>
  <si>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</si>
  <si>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</si>
  <si>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</si>
  <si>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</si>
  <si>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</si>
  <si>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</si>
  <si>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</si>
  <si>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</si>
  <si>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</si>
  <si>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国土资源规划及管理</t>
  </si>
  <si>
    <t xml:space="preserve">        极地考察</t>
  </si>
  <si>
    <t xml:space="preserve">        土地资源调查</t>
  </si>
  <si>
    <t xml:space="preserve">        海洋矿产资源勘探研究</t>
  </si>
  <si>
    <t xml:space="preserve">        土地资源利用与保护</t>
  </si>
  <si>
    <t xml:space="preserve">        海港航标维护</t>
  </si>
  <si>
    <t xml:space="preserve">        国土资源社会公益服务</t>
  </si>
  <si>
    <t xml:space="preserve">        海域使用金支出</t>
  </si>
  <si>
    <t xml:space="preserve">        国土资源行业业务管理</t>
  </si>
  <si>
    <t xml:space="preserve">        海水淡化</t>
  </si>
  <si>
    <t xml:space="preserve">        国土资源调查</t>
  </si>
  <si>
    <t xml:space="preserve">        国土整治</t>
  </si>
  <si>
    <t xml:space="preserve">        无居民海岛使用金支出</t>
  </si>
  <si>
    <t xml:space="preserve">        地质灾害防治</t>
  </si>
  <si>
    <t xml:space="preserve">        海岛和海域保护</t>
  </si>
  <si>
    <t xml:space="preserve">        土地资源储备支出</t>
  </si>
  <si>
    <t xml:space="preserve">        其他海洋管理事务支出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</si>
  <si>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</si>
  <si>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</si>
  <si>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</si>
  <si>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</si>
  <si>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</si>
  <si>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基础测绘</t>
  </si>
  <si>
    <t xml:space="preserve">        气象装备保障维护</t>
  </si>
  <si>
    <t xml:space="preserve">        航空摄影</t>
  </si>
  <si>
    <t xml:space="preserve">        气象基础设施建设与维修</t>
  </si>
  <si>
    <t xml:space="preserve">        测绘工程建设</t>
  </si>
  <si>
    <t xml:space="preserve">        气象卫星</t>
  </si>
  <si>
    <t xml:space="preserve">        气象法规与标准</t>
  </si>
  <si>
    <t xml:space="preserve">        其他测绘事务支出</t>
  </si>
  <si>
    <t xml:space="preserve">        气象资金审计稽查</t>
  </si>
  <si>
    <t xml:space="preserve">        其他气象事务支出</t>
  </si>
  <si>
    <t xml:space="preserve">        地震监测</t>
  </si>
  <si>
    <t xml:space="preserve">        廉租住房</t>
  </si>
  <si>
    <t xml:space="preserve">        地震预测预报</t>
  </si>
  <si>
    <t xml:space="preserve">        沉陷区治理</t>
  </si>
  <si>
    <t xml:space="preserve">        地震灾害预防</t>
  </si>
  <si>
    <t xml:space="preserve">        棚户区改造</t>
  </si>
  <si>
    <t xml:space="preserve">        地震应急救援</t>
  </si>
  <si>
    <t xml:space="preserve">        少数民族地区游牧民定居工程</t>
  </si>
  <si>
    <t xml:space="preserve">        地震环境探察</t>
  </si>
  <si>
    <t xml:space="preserve">        农村危房改造</t>
  </si>
  <si>
    <t xml:space="preserve">        防震减灾信息管理</t>
  </si>
  <si>
    <t xml:space="preserve">        公共租赁住房</t>
  </si>
  <si>
    <t xml:space="preserve">        防震减灾基础管理</t>
  </si>
  <si>
    <t xml:space="preserve">        保障性住房租金补贴</t>
  </si>
  <si>
    <t xml:space="preserve">        地震事业机构</t>
  </si>
  <si>
    <t xml:space="preserve">        其他保障性安居工程支出</t>
  </si>
  <si>
    <t xml:space="preserve">        其他地震事务支出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</si>
  <si>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</si>
  <si>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</si>
  <si>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</si>
  <si>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</si>
  <si>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物资转移</t>
  </si>
  <si>
    <t xml:space="preserve">        住房公积金管理</t>
  </si>
  <si>
    <t xml:space="preserve">        物资轮换</t>
  </si>
  <si>
    <t xml:space="preserve">        其他城乡社区住宅支出</t>
  </si>
  <si>
    <t xml:space="preserve">        仓库建设</t>
  </si>
  <si>
    <t xml:space="preserve">        仓库安防</t>
  </si>
  <si>
    <t xml:space="preserve">        其他物资事务支出</t>
  </si>
  <si>
    <t xml:space="preserve">        石油储备支出</t>
  </si>
  <si>
    <t xml:space="preserve">        粮食财务与审计支出</t>
  </si>
  <si>
    <t xml:space="preserve">        粮食信息统计</t>
  </si>
  <si>
    <t xml:space="preserve">        天然铀能源储备</t>
  </si>
  <si>
    <t xml:space="preserve">        粮食专项业务活动</t>
  </si>
  <si>
    <t xml:space="preserve">        煤炭储备</t>
  </si>
  <si>
    <t xml:space="preserve">        国家粮油差价补贴</t>
  </si>
  <si>
    <t xml:space="preserve">        其他能源储备</t>
  </si>
  <si>
    <t xml:space="preserve">        粮食财务挂账利息补贴</t>
  </si>
  <si>
    <t xml:space="preserve">        粮食财务挂账消化款</t>
  </si>
  <si>
    <t xml:space="preserve">        储备粮油补贴支出</t>
  </si>
  <si>
    <t xml:space="preserve">        处理陈化粮补贴</t>
  </si>
  <si>
    <t xml:space="preserve">        储备粮油差价补贴</t>
  </si>
  <si>
    <t xml:space="preserve">        粮食风险基金</t>
  </si>
  <si>
    <t xml:space="preserve">        储备粮（油）库建设</t>
  </si>
  <si>
    <t xml:space="preserve">        粮油市场调控专项资金</t>
  </si>
  <si>
    <t xml:space="preserve">        最低收购价政策支出</t>
  </si>
  <si>
    <t xml:space="preserve">        其他粮油储备支出</t>
  </si>
  <si>
    <t xml:space="preserve">        其他粮油事务支出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</si>
  <si>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</si>
  <si>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</si>
  <si>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</si>
  <si>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</si>
  <si>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铁路专用线</t>
  </si>
  <si>
    <t xml:space="preserve">        农药储备</t>
  </si>
  <si>
    <t xml:space="preserve">        护库武警和民兵支出</t>
  </si>
  <si>
    <t xml:space="preserve">        边销茶储备</t>
  </si>
  <si>
    <t xml:space="preserve">        物资保管与保养</t>
  </si>
  <si>
    <t xml:space="preserve">        羊毛储备</t>
  </si>
  <si>
    <t xml:space="preserve">        专项贷款利息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</si>
  <si>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</si>
  <si>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</si>
  <si>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</si>
  <si>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</si>
  <si>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</si>
  <si>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</si>
  <si>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</si>
  <si>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</si>
  <si>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</si>
  <si>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</si>
  <si>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</si>
  <si>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>小计</t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</si>
  <si>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</si>
  <si>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</si>
  <si>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</si>
  <si>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</t>
  </si>
  <si>
    <t xml:space="preserve"> </t>
  </si>
  <si>
    <t>2017年一般公共预算支出表</t>
  </si>
  <si>
    <t xml:space="preserve"> </t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</si>
  <si>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</si>
  <si>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</si>
  <si>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 补充</t>
    </r>
    <r>
      <rPr>
        <sz val="11"/>
        <rFont val="宋体"/>
        <family val="0"/>
      </rPr>
      <t>预算周转金</t>
    </r>
  </si>
  <si>
    <t xml:space="preserve"> </t>
  </si>
  <si>
    <r>
      <t xml:space="preserve">    补充</t>
    </r>
    <r>
      <rPr>
        <sz val="11"/>
        <rFont val="宋体"/>
        <family val="0"/>
      </rPr>
      <t>预算稳定调节基金</t>
    </r>
  </si>
  <si>
    <t xml:space="preserve"> </t>
  </si>
  <si>
    <t xml:space="preserve">  地方政府一般债务收入</t>
  </si>
  <si>
    <t xml:space="preserve">  地方政府一般债务转贷收入</t>
  </si>
  <si>
    <t xml:space="preserve"> </t>
  </si>
  <si>
    <t xml:space="preserve">  地方政府一般债务还本支出</t>
  </si>
  <si>
    <t xml:space="preserve">  地方政府一般债务转贷支出</t>
  </si>
  <si>
    <t>政府债务资金</t>
  </si>
  <si>
    <t>备注</t>
  </si>
  <si>
    <t>嵩阳办事处</t>
  </si>
  <si>
    <t>2017年地方财政预算表</t>
  </si>
  <si>
    <t xml:space="preserve"> </t>
  </si>
  <si>
    <t>嵩阳办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</si>
</sst>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&quot;是&quot;;&quot;是&quot;;&quot;否&quot;"/>
    <numFmt numFmtId="184" formatCode="&quot;真&quot;;&quot;真&quot;;&quot;假&quot;"/>
    <numFmt numFmtId="185" formatCode="&quot;开&quot;;&quot;开&quot;;&quot;关&quot;"/>
    <numFmt numFmtId="186" formatCode="0.00_ "/>
    <numFmt numFmtId="187" formatCode="#,##0.00_ "/>
  </numFmts>
  <fonts count="38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24"/>
      <name val="黑体"/>
      <family val="0"/>
    </font>
    <font>
      <sz val="18"/>
      <name val="黑体"/>
      <family val="0"/>
    </font>
    <font>
      <sz val="48"/>
      <name val="黑体"/>
      <family val="0"/>
    </font>
    <font>
      <sz val="22"/>
      <name val="楷体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5" fillId="7" borderId="5" applyNumberFormat="0" applyAlignment="0" applyProtection="0"/>
    <xf numFmtId="0" fontId="37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4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left" vertical="center"/>
      <protection locked="0"/>
    </xf>
    <xf numFmtId="177" fontId="6" fillId="0" borderId="11" xfId="0" applyNumberFormat="1" applyFont="1" applyFill="1" applyBorder="1" applyAlignment="1" applyProtection="1">
      <alignment horizontal="left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horizontal="left" vertical="center"/>
      <protection locked="0"/>
    </xf>
    <xf numFmtId="177" fontId="6" fillId="0" borderId="10" xfId="0" applyNumberFormat="1" applyFont="1" applyFill="1" applyBorder="1" applyAlignment="1" applyProtection="1">
      <alignment horizontal="left" vertical="center"/>
      <protection locked="0"/>
    </xf>
    <xf numFmtId="3" fontId="6" fillId="8" borderId="10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 applyProtection="1">
      <alignment horizontal="right" vertical="center"/>
      <protection locked="0"/>
    </xf>
    <xf numFmtId="1" fontId="6" fillId="8" borderId="10" xfId="0" applyNumberFormat="1" applyFont="1" applyFill="1" applyBorder="1" applyAlignment="1" applyProtection="1">
      <alignment vertical="center"/>
      <protection/>
    </xf>
    <xf numFmtId="0" fontId="6" fillId="8" borderId="10" xfId="0" applyFont="1" applyFill="1" applyBorder="1" applyAlignment="1" applyProtection="1">
      <alignment vertical="center"/>
      <protection/>
    </xf>
    <xf numFmtId="0" fontId="6" fillId="8" borderId="10" xfId="0" applyNumberFormat="1" applyFont="1" applyFill="1" applyBorder="1" applyAlignment="1" applyProtection="1">
      <alignment vertical="center"/>
      <protection/>
    </xf>
    <xf numFmtId="1" fontId="7" fillId="8" borderId="10" xfId="0" applyNumberFormat="1" applyFont="1" applyFill="1" applyBorder="1" applyAlignment="1" applyProtection="1">
      <alignment vertical="center"/>
      <protection/>
    </xf>
    <xf numFmtId="1" fontId="6" fillId="8" borderId="10" xfId="0" applyNumberFormat="1" applyFont="1" applyFill="1" applyBorder="1" applyAlignment="1" applyProtection="1">
      <alignment horizontal="right" vertical="center"/>
      <protection/>
    </xf>
    <xf numFmtId="1" fontId="7" fillId="8" borderId="10" xfId="0" applyNumberFormat="1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3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0" fillId="0" borderId="0" xfId="48" applyFill="1" applyProtection="1">
      <alignment/>
      <protection locked="0"/>
    </xf>
    <xf numFmtId="0" fontId="34" fillId="0" borderId="0" xfId="48" applyFont="1" applyFill="1" applyProtection="1">
      <alignment/>
      <protection locked="0"/>
    </xf>
    <xf numFmtId="0" fontId="5" fillId="0" borderId="0" xfId="48" applyNumberFormat="1" applyFont="1" applyFill="1" applyAlignment="1" applyProtection="1">
      <alignment horizontal="right" vertical="center"/>
      <protection locked="0"/>
    </xf>
    <xf numFmtId="0" fontId="36" fillId="0" borderId="0" xfId="48" applyNumberFormat="1" applyFont="1" applyFill="1" applyAlignment="1" applyProtection="1">
      <alignment horizontal="right" vertical="center"/>
      <protection locked="0"/>
    </xf>
    <xf numFmtId="0" fontId="10" fillId="0" borderId="10" xfId="48" applyNumberFormat="1" applyFont="1" applyFill="1" applyBorder="1" applyAlignment="1" applyProtection="1">
      <alignment horizontal="centerContinuous" vertical="center" wrapText="1"/>
      <protection locked="0"/>
    </xf>
    <xf numFmtId="0" fontId="35" fillId="0" borderId="10" xfId="48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8" applyFont="1" applyFill="1" applyProtection="1">
      <alignment/>
      <protection locked="0"/>
    </xf>
    <xf numFmtId="0" fontId="5" fillId="0" borderId="10" xfId="48" applyFont="1" applyFill="1" applyBorder="1" applyAlignment="1" applyProtection="1">
      <alignment vertical="center"/>
      <protection locked="0"/>
    </xf>
    <xf numFmtId="3" fontId="10" fillId="0" borderId="10" xfId="48" applyNumberFormat="1" applyFont="1" applyFill="1" applyBorder="1" applyAlignment="1" applyProtection="1">
      <alignment horizontal="right" vertical="center"/>
      <protection locked="0"/>
    </xf>
    <xf numFmtId="3" fontId="35" fillId="0" borderId="10" xfId="48" applyNumberFormat="1" applyFont="1" applyFill="1" applyBorder="1" applyAlignment="1" applyProtection="1">
      <alignment horizontal="right" vertical="center"/>
      <protection locked="0"/>
    </xf>
    <xf numFmtId="0" fontId="10" fillId="0" borderId="0" xfId="48" applyFont="1" applyFill="1" applyProtection="1">
      <alignment/>
      <protection locked="0"/>
    </xf>
    <xf numFmtId="3" fontId="5" fillId="0" borderId="10" xfId="48" applyNumberFormat="1" applyFont="1" applyFill="1" applyBorder="1" applyAlignment="1" applyProtection="1">
      <alignment horizontal="left" vertical="center"/>
      <protection locked="0"/>
    </xf>
    <xf numFmtId="0" fontId="10" fillId="0" borderId="10" xfId="48" applyFont="1" applyFill="1" applyBorder="1" applyProtection="1">
      <alignment/>
      <protection locked="0"/>
    </xf>
    <xf numFmtId="0" fontId="35" fillId="0" borderId="10" xfId="48" applyFont="1" applyFill="1" applyBorder="1" applyProtection="1">
      <alignment/>
      <protection locked="0"/>
    </xf>
    <xf numFmtId="0" fontId="5" fillId="0" borderId="10" xfId="48" applyFont="1" applyFill="1" applyBorder="1" applyAlignment="1" applyProtection="1">
      <alignment horizontal="left" vertical="center"/>
      <protection locked="0"/>
    </xf>
    <xf numFmtId="0" fontId="5" fillId="0" borderId="10" xfId="48" applyFont="1" applyFill="1" applyBorder="1" applyAlignment="1" applyProtection="1">
      <alignment horizontal="left"/>
      <protection locked="0"/>
    </xf>
    <xf numFmtId="0" fontId="3" fillId="0" borderId="0" xfId="50" applyFont="1" applyFill="1" applyProtection="1">
      <alignment/>
      <protection locked="0"/>
    </xf>
    <xf numFmtId="0" fontId="6" fillId="0" borderId="0" xfId="49" applyFont="1" applyFill="1" applyProtection="1">
      <alignment/>
      <protection locked="0"/>
    </xf>
    <xf numFmtId="0" fontId="11" fillId="0" borderId="0" xfId="49" applyFont="1" applyFill="1" applyAlignment="1" applyProtection="1">
      <alignment/>
      <protection locked="0"/>
    </xf>
    <xf numFmtId="0" fontId="6" fillId="0" borderId="12" xfId="49" applyFont="1" applyFill="1" applyBorder="1" applyAlignment="1" applyProtection="1">
      <alignment horizontal="right"/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left" vertical="center"/>
      <protection locked="0"/>
    </xf>
    <xf numFmtId="3" fontId="6" fillId="0" borderId="10" xfId="49" applyNumberFormat="1" applyFont="1" applyFill="1" applyBorder="1" applyAlignment="1" applyProtection="1">
      <alignment horizontal="right" vertical="center"/>
      <protection locked="0"/>
    </xf>
    <xf numFmtId="3" fontId="6" fillId="0" borderId="10" xfId="49" applyNumberFormat="1" applyFont="1" applyFill="1" applyBorder="1" applyProtection="1">
      <alignment/>
      <protection locked="0"/>
    </xf>
    <xf numFmtId="0" fontId="6" fillId="0" borderId="10" xfId="49" applyFont="1" applyFill="1" applyBorder="1" applyAlignment="1" applyProtection="1">
      <alignment horizontal="left" vertical="center" wrapText="1"/>
      <protection locked="0"/>
    </xf>
    <xf numFmtId="0" fontId="6" fillId="0" borderId="10" xfId="49" applyFont="1" applyFill="1" applyBorder="1" applyProtection="1">
      <alignment/>
      <protection locked="0"/>
    </xf>
    <xf numFmtId="3" fontId="6" fillId="8" borderId="10" xfId="49" applyNumberFormat="1" applyFont="1" applyFill="1" applyBorder="1" applyAlignment="1" applyProtection="1">
      <alignment horizontal="right" vertical="center"/>
      <protection/>
    </xf>
    <xf numFmtId="0" fontId="34" fillId="8" borderId="0" xfId="0" applyFont="1" applyFill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0" fontId="10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48" applyNumberFormat="1" applyFont="1" applyFill="1" applyBorder="1" applyAlignment="1" applyProtection="1">
      <alignment horizontal="center" vertical="center"/>
      <protection locked="0"/>
    </xf>
    <xf numFmtId="0" fontId="10" fillId="0" borderId="15" xfId="48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0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48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48" applyNumberFormat="1" applyFont="1" applyFill="1" applyBorder="1" applyAlignment="1" applyProtection="1">
      <alignment horizontal="center" vertical="center"/>
      <protection locked="0"/>
    </xf>
    <xf numFmtId="0" fontId="10" fillId="0" borderId="14" xfId="48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49" applyFont="1" applyFill="1" applyBorder="1" applyAlignment="1" applyProtection="1">
      <alignment horizontal="center" vertical="center" wrapText="1"/>
      <protection locked="0"/>
    </xf>
    <xf numFmtId="0" fontId="7" fillId="0" borderId="16" xfId="49" applyFont="1" applyFill="1" applyBorder="1" applyAlignment="1" applyProtection="1">
      <alignment horizontal="center" vertical="center" wrapText="1"/>
      <protection locked="0"/>
    </xf>
    <xf numFmtId="0" fontId="7" fillId="0" borderId="2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Alignment="1" applyProtection="1">
      <alignment horizontal="center" vertical="center"/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7" fillId="0" borderId="18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7" xfId="4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6年预算表格（公式）" xfId="41"/>
    <cellStyle name="差_Xl0000302" xfId="42"/>
    <cellStyle name="常规 10" xfId="43"/>
    <cellStyle name="常规 2" xfId="44"/>
    <cellStyle name="常规 2 2" xfId="45"/>
    <cellStyle name="常规 3" xfId="46"/>
    <cellStyle name="常规 3 2" xfId="47"/>
    <cellStyle name="常规 4" xfId="48"/>
    <cellStyle name="常规_2007年安阳市北关区预算表" xfId="49"/>
    <cellStyle name="常规_2013年预算表格（新加公式3.15）" xfId="50"/>
    <cellStyle name="Hyperlink" xfId="51"/>
    <cellStyle name="好" xfId="52"/>
    <cellStyle name="好_2016年预算表格（公式）" xfId="53"/>
    <cellStyle name="好_Xl0000302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148.375" style="12" customWidth="1"/>
    <col min="2" max="2" width="9.00390625" style="12" hidden="1" customWidth="1"/>
    <col min="3" max="16384" width="9.00390625" style="12" customWidth="1"/>
  </cols>
  <sheetData>
    <row r="1" spans="1:2" ht="36.75" customHeight="1">
      <c r="A1" s="15" t="s">
        <v>17</v>
      </c>
      <c r="B1" s="12" t="s">
        <v>18</v>
      </c>
    </row>
    <row r="2" spans="1:2" ht="101.25" customHeight="1">
      <c r="A2" s="16" t="s">
        <v>1284</v>
      </c>
      <c r="B2" s="12" t="s">
        <v>19</v>
      </c>
    </row>
    <row r="3" spans="1:2" ht="101.25" customHeight="1">
      <c r="A3" s="16" t="s">
        <v>1285</v>
      </c>
      <c r="B3" s="12" t="s">
        <v>20</v>
      </c>
    </row>
    <row r="4" spans="1:2" ht="51.75" customHeight="1">
      <c r="A4" s="16" t="s">
        <v>17</v>
      </c>
      <c r="B4" s="12" t="s">
        <v>21</v>
      </c>
    </row>
    <row r="5" spans="1:2" ht="33" customHeight="1">
      <c r="A5" s="17"/>
      <c r="B5" s="12" t="s">
        <v>22</v>
      </c>
    </row>
    <row r="6" spans="1:2" ht="42" customHeight="1">
      <c r="A6" s="17"/>
      <c r="B6" s="12" t="s">
        <v>23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22.375" style="86" customWidth="1"/>
    <col min="2" max="36" width="8.125" style="86" customWidth="1"/>
    <col min="37" max="16384" width="9.00390625" style="86" customWidth="1"/>
  </cols>
  <sheetData>
    <row r="1" ht="14.25">
      <c r="A1" s="85" t="s">
        <v>16</v>
      </c>
    </row>
    <row r="2" spans="1:36" ht="49.5" customHeight="1">
      <c r="A2" s="128" t="s">
        <v>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2:36" ht="2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8"/>
    </row>
    <row r="4" spans="1:36" ht="24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/>
      <c r="F4" s="129"/>
      <c r="G4" s="129"/>
      <c r="H4" s="129"/>
      <c r="I4" s="129"/>
      <c r="J4" s="129"/>
      <c r="K4" s="125" t="s">
        <v>4</v>
      </c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7"/>
      <c r="AF4" s="130" t="s">
        <v>5</v>
      </c>
      <c r="AG4" s="132" t="s">
        <v>6</v>
      </c>
      <c r="AH4" s="133"/>
      <c r="AI4" s="133"/>
      <c r="AJ4" s="129" t="s">
        <v>7</v>
      </c>
    </row>
    <row r="5" spans="1:36" s="91" customFormat="1" ht="83.25" customHeight="1">
      <c r="A5" s="129"/>
      <c r="B5" s="129"/>
      <c r="C5" s="129"/>
      <c r="D5" s="89" t="s">
        <v>1263</v>
      </c>
      <c r="E5" s="90" t="s">
        <v>279</v>
      </c>
      <c r="F5" s="90" t="s">
        <v>281</v>
      </c>
      <c r="G5" s="90" t="s">
        <v>282</v>
      </c>
      <c r="H5" s="90" t="s">
        <v>283</v>
      </c>
      <c r="I5" s="90" t="s">
        <v>14</v>
      </c>
      <c r="J5" s="90" t="s">
        <v>284</v>
      </c>
      <c r="K5" s="89" t="s">
        <v>1263</v>
      </c>
      <c r="L5" s="90" t="s">
        <v>286</v>
      </c>
      <c r="M5" s="90" t="s">
        <v>287</v>
      </c>
      <c r="N5" s="90" t="s">
        <v>288</v>
      </c>
      <c r="O5" s="90" t="s">
        <v>289</v>
      </c>
      <c r="P5" s="90" t="s">
        <v>290</v>
      </c>
      <c r="Q5" s="90" t="s">
        <v>291</v>
      </c>
      <c r="R5" s="90" t="s">
        <v>292</v>
      </c>
      <c r="S5" s="90" t="s">
        <v>293</v>
      </c>
      <c r="T5" s="90" t="s">
        <v>294</v>
      </c>
      <c r="U5" s="90" t="s">
        <v>295</v>
      </c>
      <c r="V5" s="90" t="s">
        <v>296</v>
      </c>
      <c r="W5" s="90" t="s">
        <v>297</v>
      </c>
      <c r="X5" s="90" t="s">
        <v>298</v>
      </c>
      <c r="Y5" s="90" t="s">
        <v>299</v>
      </c>
      <c r="Z5" s="90" t="s">
        <v>300</v>
      </c>
      <c r="AA5" s="90" t="s">
        <v>301</v>
      </c>
      <c r="AB5" s="90" t="s">
        <v>302</v>
      </c>
      <c r="AC5" s="90" t="s">
        <v>303</v>
      </c>
      <c r="AD5" s="90" t="s">
        <v>304</v>
      </c>
      <c r="AE5" s="90" t="s">
        <v>305</v>
      </c>
      <c r="AF5" s="131"/>
      <c r="AG5" s="89" t="s">
        <v>1263</v>
      </c>
      <c r="AH5" s="90" t="s">
        <v>8</v>
      </c>
      <c r="AI5" s="90" t="s">
        <v>15</v>
      </c>
      <c r="AJ5" s="129"/>
    </row>
    <row r="6" spans="1:36" ht="19.5" customHeight="1">
      <c r="A6" s="92" t="s">
        <v>1287</v>
      </c>
      <c r="B6" s="97">
        <f>C6+D6+K6+AF6-AG6-AJ6</f>
        <v>5827</v>
      </c>
      <c r="C6" s="97">
        <f>'表一'!C33</f>
        <v>12050</v>
      </c>
      <c r="D6" s="97">
        <f>SUM(E6:J6)</f>
        <v>0</v>
      </c>
      <c r="E6" s="97">
        <f>'表三'!C10</f>
        <v>0</v>
      </c>
      <c r="F6" s="97">
        <f>'表三'!C11</f>
        <v>0</v>
      </c>
      <c r="G6" s="97">
        <f>'表三'!C12</f>
        <v>0</v>
      </c>
      <c r="H6" s="97">
        <f>'表三'!C13</f>
        <v>0</v>
      </c>
      <c r="I6" s="97">
        <f>'表三'!C14</f>
        <v>0</v>
      </c>
      <c r="J6" s="97">
        <f>'表三'!C15</f>
        <v>0</v>
      </c>
      <c r="K6" s="97">
        <f>SUM(L6:AE6)</f>
        <v>225</v>
      </c>
      <c r="L6" s="97">
        <f>'表三'!C17</f>
        <v>0</v>
      </c>
      <c r="M6" s="97">
        <f>'表三'!C18</f>
        <v>0</v>
      </c>
      <c r="N6" s="97">
        <f>'表三'!C19</f>
        <v>0</v>
      </c>
      <c r="O6" s="97">
        <f>'表三'!C20</f>
        <v>225</v>
      </c>
      <c r="P6" s="97">
        <f>'表三'!C21</f>
        <v>0</v>
      </c>
      <c r="Q6" s="97">
        <f>'表三'!C22</f>
        <v>0</v>
      </c>
      <c r="R6" s="97">
        <f>'表三'!C23</f>
        <v>0</v>
      </c>
      <c r="S6" s="97">
        <f>'表三'!C24</f>
        <v>0</v>
      </c>
      <c r="T6" s="97">
        <f>'表三'!C25</f>
        <v>0</v>
      </c>
      <c r="U6" s="97">
        <f>'表三'!C26</f>
        <v>0</v>
      </c>
      <c r="V6" s="97">
        <f>'表三'!C27</f>
        <v>0</v>
      </c>
      <c r="W6" s="97">
        <f>'表三'!C28</f>
        <v>0</v>
      </c>
      <c r="X6" s="97">
        <f>'表三'!C29</f>
        <v>0</v>
      </c>
      <c r="Y6" s="97">
        <f>'表三'!C30</f>
        <v>0</v>
      </c>
      <c r="Z6" s="97">
        <f>'表三'!C31</f>
        <v>0</v>
      </c>
      <c r="AA6" s="97">
        <f>'表三'!C32</f>
        <v>0</v>
      </c>
      <c r="AB6" s="97">
        <f>'表三'!C33</f>
        <v>0</v>
      </c>
      <c r="AC6" s="97">
        <f>'表三'!C34</f>
        <v>0</v>
      </c>
      <c r="AD6" s="97">
        <f>'表三'!C35</f>
        <v>0</v>
      </c>
      <c r="AE6" s="97">
        <f>'表三'!C36</f>
        <v>0</v>
      </c>
      <c r="AF6" s="97">
        <f>'表三'!C61</f>
        <v>1188</v>
      </c>
      <c r="AG6" s="97">
        <f>'表三'!F8</f>
        <v>7636</v>
      </c>
      <c r="AH6" s="97">
        <f>'表三'!F9</f>
        <v>6504</v>
      </c>
      <c r="AI6" s="97">
        <f>'表三'!F10</f>
        <v>1132</v>
      </c>
      <c r="AJ6" s="97">
        <f>'表三'!F60</f>
        <v>0</v>
      </c>
    </row>
    <row r="7" spans="1:36" ht="19.5" customHeight="1">
      <c r="A7" s="92" t="s">
        <v>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4"/>
    </row>
    <row r="8" spans="1:36" ht="19.5" customHeight="1">
      <c r="A8" s="95" t="s">
        <v>10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ht="19.5" customHeight="1">
      <c r="A9" s="96" t="s">
        <v>11</v>
      </c>
      <c r="B9" s="93"/>
      <c r="C9" s="94"/>
      <c r="D9" s="93"/>
      <c r="E9" s="94"/>
      <c r="F9" s="94"/>
      <c r="G9" s="94"/>
      <c r="H9" s="94"/>
      <c r="I9" s="94"/>
      <c r="J9" s="94"/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3"/>
      <c r="AH9" s="94"/>
      <c r="AI9" s="94"/>
      <c r="AJ9" s="94"/>
    </row>
    <row r="10" spans="1:36" ht="19.5" customHeight="1">
      <c r="A10" s="96" t="s">
        <v>11</v>
      </c>
      <c r="B10" s="93"/>
      <c r="C10" s="94"/>
      <c r="D10" s="93"/>
      <c r="E10" s="94"/>
      <c r="F10" s="94"/>
      <c r="G10" s="94"/>
      <c r="H10" s="94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3"/>
      <c r="AH10" s="94"/>
      <c r="AI10" s="94"/>
      <c r="AJ10" s="94"/>
    </row>
    <row r="11" spans="1:36" ht="19.5" customHeight="1">
      <c r="A11" s="96" t="s">
        <v>11</v>
      </c>
      <c r="B11" s="93"/>
      <c r="C11" s="94"/>
      <c r="D11" s="93"/>
      <c r="E11" s="94"/>
      <c r="F11" s="94"/>
      <c r="G11" s="94"/>
      <c r="H11" s="94"/>
      <c r="I11" s="94"/>
      <c r="J11" s="94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3"/>
      <c r="AH11" s="94"/>
      <c r="AI11" s="94"/>
      <c r="AJ11" s="94"/>
    </row>
    <row r="12" spans="1:36" ht="19.5" customHeight="1">
      <c r="A12" s="96" t="s">
        <v>11</v>
      </c>
      <c r="B12" s="93"/>
      <c r="C12" s="94"/>
      <c r="D12" s="93"/>
      <c r="E12" s="94"/>
      <c r="F12" s="94"/>
      <c r="G12" s="94"/>
      <c r="H12" s="94"/>
      <c r="I12" s="94"/>
      <c r="J12" s="94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3"/>
      <c r="AH12" s="94"/>
      <c r="AI12" s="94"/>
      <c r="AJ12" s="94"/>
    </row>
    <row r="13" spans="1:36" ht="19.5" customHeight="1">
      <c r="A13" s="96" t="s">
        <v>11</v>
      </c>
      <c r="B13" s="93"/>
      <c r="C13" s="94"/>
      <c r="D13" s="93"/>
      <c r="E13" s="94"/>
      <c r="F13" s="94"/>
      <c r="G13" s="94"/>
      <c r="H13" s="94"/>
      <c r="I13" s="94"/>
      <c r="J13" s="94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3"/>
      <c r="AH13" s="94"/>
      <c r="AI13" s="94"/>
      <c r="AJ13" s="94"/>
    </row>
    <row r="14" spans="1:36" ht="19.5" customHeight="1">
      <c r="A14" s="96" t="s">
        <v>11</v>
      </c>
      <c r="B14" s="93"/>
      <c r="C14" s="94"/>
      <c r="D14" s="93"/>
      <c r="E14" s="94"/>
      <c r="F14" s="94"/>
      <c r="G14" s="94"/>
      <c r="H14" s="94"/>
      <c r="I14" s="94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3"/>
      <c r="AH14" s="94"/>
      <c r="AI14" s="94"/>
      <c r="AJ14" s="94"/>
    </row>
  </sheetData>
  <sheetProtection password="CA80" sheet="1"/>
  <mergeCells count="9">
    <mergeCell ref="K4:AE4"/>
    <mergeCell ref="A2:AJ2"/>
    <mergeCell ref="A4:A5"/>
    <mergeCell ref="B4:B5"/>
    <mergeCell ref="C4:C5"/>
    <mergeCell ref="D4:J4"/>
    <mergeCell ref="AF4:AF5"/>
    <mergeCell ref="AG4:AI4"/>
    <mergeCell ref="AJ4:A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showZeros="0" zoomScalePageLayoutView="0" workbookViewId="0" topLeftCell="A1">
      <selection activeCell="A15" sqref="A15"/>
    </sheetView>
  </sheetViews>
  <sheetFormatPr defaultColWidth="9.00390625" defaultRowHeight="14.25"/>
  <cols>
    <col min="1" max="1" width="117.375" style="12" customWidth="1"/>
    <col min="2" max="16384" width="9.00390625" style="12" customWidth="1"/>
  </cols>
  <sheetData>
    <row r="1" ht="48.75" customHeight="1">
      <c r="A1" s="13" t="s">
        <v>24</v>
      </c>
    </row>
    <row r="2" s="11" customFormat="1" ht="27.75" customHeight="1">
      <c r="A2" s="14" t="s">
        <v>25</v>
      </c>
    </row>
    <row r="3" s="11" customFormat="1" ht="27.75" customHeight="1">
      <c r="A3" s="14" t="s">
        <v>26</v>
      </c>
    </row>
    <row r="4" s="11" customFormat="1" ht="27.75" customHeight="1">
      <c r="A4" s="14" t="s">
        <v>27</v>
      </c>
    </row>
    <row r="5" s="11" customFormat="1" ht="27.75" customHeight="1">
      <c r="A5" s="14" t="s">
        <v>28</v>
      </c>
    </row>
    <row r="6" s="11" customFormat="1" ht="27.75" customHeight="1">
      <c r="A6" s="14" t="s">
        <v>29</v>
      </c>
    </row>
    <row r="7" s="11" customFormat="1" ht="27.75" customHeight="1">
      <c r="A7" s="14" t="s">
        <v>436</v>
      </c>
    </row>
    <row r="8" s="11" customFormat="1" ht="27.75" customHeight="1">
      <c r="A8" s="14" t="s">
        <v>30</v>
      </c>
    </row>
    <row r="9" s="11" customFormat="1" ht="27.75" customHeight="1">
      <c r="A9" s="14" t="s">
        <v>31</v>
      </c>
    </row>
    <row r="10" s="11" customFormat="1" ht="27.75" customHeight="1">
      <c r="A10" s="14" t="s">
        <v>32</v>
      </c>
    </row>
    <row r="11" s="11" customFormat="1" ht="27.75" customHeight="1">
      <c r="A11" s="14" t="s">
        <v>440</v>
      </c>
    </row>
    <row r="12" s="11" customFormat="1" ht="27.75" customHeight="1">
      <c r="A12" s="14" t="s">
        <v>33</v>
      </c>
    </row>
    <row r="13" s="11" customFormat="1" ht="27.75" customHeight="1">
      <c r="A13" s="14" t="s">
        <v>13</v>
      </c>
    </row>
  </sheetData>
  <sheetProtection/>
  <printOptions horizontalCentered="1"/>
  <pageMargins left="0.75" right="0.75" top="0.44" bottom="0.66" header="0.22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="93" zoomScaleNormal="93" zoomScalePageLayoutView="0" workbookViewId="0" topLeftCell="A1">
      <pane ySplit="4" topLeftCell="BM5" activePane="bottomLeft" state="frozen"/>
      <selection pane="topLeft" activeCell="A3" sqref="A3"/>
      <selection pane="bottomLeft" activeCell="C24" sqref="C24"/>
    </sheetView>
  </sheetViews>
  <sheetFormatPr defaultColWidth="9.00390625" defaultRowHeight="14.25"/>
  <cols>
    <col min="1" max="1" width="56.75390625" style="6" customWidth="1"/>
    <col min="2" max="4" width="30.625" style="6" customWidth="1"/>
    <col min="5" max="16384" width="9.00390625" style="6" customWidth="1"/>
  </cols>
  <sheetData>
    <row r="1" spans="1:4" ht="18" customHeight="1">
      <c r="A1" s="39" t="s">
        <v>34</v>
      </c>
      <c r="B1" s="40"/>
      <c r="C1" s="40"/>
      <c r="D1" s="40"/>
    </row>
    <row r="2" spans="1:4" s="4" customFormat="1" ht="20.25">
      <c r="A2" s="103" t="s">
        <v>35</v>
      </c>
      <c r="B2" s="103"/>
      <c r="C2" s="103"/>
      <c r="D2" s="103"/>
    </row>
    <row r="3" spans="1:4" ht="20.25" customHeight="1">
      <c r="A3" s="39"/>
      <c r="B3" s="40"/>
      <c r="C3" s="40"/>
      <c r="D3" s="41" t="s">
        <v>36</v>
      </c>
    </row>
    <row r="4" spans="1:4" ht="31.5" customHeight="1">
      <c r="A4" s="42" t="s">
        <v>37</v>
      </c>
      <c r="B4" s="43" t="s">
        <v>38</v>
      </c>
      <c r="C4" s="42" t="s">
        <v>39</v>
      </c>
      <c r="D4" s="42" t="s">
        <v>40</v>
      </c>
    </row>
    <row r="5" spans="1:4" ht="19.5" customHeight="1">
      <c r="A5" s="44" t="s">
        <v>41</v>
      </c>
      <c r="B5" s="34">
        <f>SUM(B6:B21)</f>
        <v>11039</v>
      </c>
      <c r="C5" s="34">
        <f>SUM(C6:C21)</f>
        <v>11595</v>
      </c>
      <c r="D5" s="34">
        <f aca="true" t="shared" si="0" ref="D5:D33">IF(B5=0,"",ROUND(C5/B5*100,1))</f>
        <v>105</v>
      </c>
    </row>
    <row r="6" spans="1:4" ht="19.5" customHeight="1">
      <c r="A6" s="44" t="s">
        <v>42</v>
      </c>
      <c r="B6" s="44">
        <v>2984</v>
      </c>
      <c r="C6" s="44">
        <v>4400</v>
      </c>
      <c r="D6" s="34">
        <f t="shared" si="0"/>
        <v>147.5</v>
      </c>
    </row>
    <row r="7" spans="1:4" ht="19.5" customHeight="1">
      <c r="A7" s="44" t="s">
        <v>43</v>
      </c>
      <c r="B7" s="44">
        <v>967</v>
      </c>
      <c r="C7" s="44"/>
      <c r="D7" s="34">
        <f t="shared" si="0"/>
        <v>0</v>
      </c>
    </row>
    <row r="8" spans="1:4" ht="19.5" customHeight="1">
      <c r="A8" s="44" t="s">
        <v>44</v>
      </c>
      <c r="B8" s="44">
        <v>2016</v>
      </c>
      <c r="C8" s="44">
        <v>2800</v>
      </c>
      <c r="D8" s="34">
        <f t="shared" si="0"/>
        <v>138.9</v>
      </c>
    </row>
    <row r="9" spans="1:4" ht="19.5" customHeight="1">
      <c r="A9" s="44" t="s">
        <v>45</v>
      </c>
      <c r="B9" s="44"/>
      <c r="C9" s="44"/>
      <c r="D9" s="34">
        <f t="shared" si="0"/>
      </c>
    </row>
    <row r="10" spans="1:4" ht="19.5" customHeight="1">
      <c r="A10" s="44" t="s">
        <v>46</v>
      </c>
      <c r="B10" s="44">
        <v>413</v>
      </c>
      <c r="C10" s="44">
        <v>500</v>
      </c>
      <c r="D10" s="34">
        <f t="shared" si="0"/>
        <v>121.1</v>
      </c>
    </row>
    <row r="11" spans="1:4" ht="19.5" customHeight="1">
      <c r="A11" s="44" t="s">
        <v>47</v>
      </c>
      <c r="B11" s="44">
        <v>16</v>
      </c>
      <c r="C11" s="44">
        <v>10</v>
      </c>
      <c r="D11" s="34">
        <f t="shared" si="0"/>
        <v>62.5</v>
      </c>
    </row>
    <row r="12" spans="1:4" ht="19.5" customHeight="1">
      <c r="A12" s="44" t="s">
        <v>48</v>
      </c>
      <c r="B12" s="44">
        <v>789</v>
      </c>
      <c r="C12" s="44">
        <v>800</v>
      </c>
      <c r="D12" s="34">
        <f t="shared" si="0"/>
        <v>101.4</v>
      </c>
    </row>
    <row r="13" spans="1:4" ht="19.5" customHeight="1">
      <c r="A13" s="44" t="s">
        <v>49</v>
      </c>
      <c r="B13" s="44">
        <v>264</v>
      </c>
      <c r="C13" s="44">
        <v>300</v>
      </c>
      <c r="D13" s="34">
        <f t="shared" si="0"/>
        <v>113.6</v>
      </c>
    </row>
    <row r="14" spans="1:4" ht="19.5" customHeight="1">
      <c r="A14" s="44" t="s">
        <v>50</v>
      </c>
      <c r="B14" s="44">
        <v>162</v>
      </c>
      <c r="C14" s="44">
        <v>180</v>
      </c>
      <c r="D14" s="34">
        <f t="shared" si="0"/>
        <v>111.1</v>
      </c>
    </row>
    <row r="15" spans="1:4" ht="19.5" customHeight="1">
      <c r="A15" s="44" t="s">
        <v>51</v>
      </c>
      <c r="B15" s="44">
        <v>789</v>
      </c>
      <c r="C15" s="44">
        <v>900</v>
      </c>
      <c r="D15" s="34">
        <f t="shared" si="0"/>
        <v>114.1</v>
      </c>
    </row>
    <row r="16" spans="1:4" ht="19.5" customHeight="1">
      <c r="A16" s="44" t="s">
        <v>52</v>
      </c>
      <c r="B16" s="44">
        <v>1990</v>
      </c>
      <c r="C16" s="44">
        <v>1600</v>
      </c>
      <c r="D16" s="34">
        <f t="shared" si="0"/>
        <v>80.4</v>
      </c>
    </row>
    <row r="17" spans="1:4" ht="19.5" customHeight="1">
      <c r="A17" s="44" t="s">
        <v>53</v>
      </c>
      <c r="B17" s="44">
        <v>6</v>
      </c>
      <c r="C17" s="44">
        <v>5</v>
      </c>
      <c r="D17" s="34">
        <f t="shared" si="0"/>
        <v>83.3</v>
      </c>
    </row>
    <row r="18" spans="1:4" ht="19.5" customHeight="1">
      <c r="A18" s="44" t="s">
        <v>54</v>
      </c>
      <c r="B18" s="44">
        <v>643</v>
      </c>
      <c r="C18" s="44">
        <v>100</v>
      </c>
      <c r="D18" s="34">
        <f t="shared" si="0"/>
        <v>15.6</v>
      </c>
    </row>
    <row r="19" spans="1:4" ht="19.5" customHeight="1">
      <c r="A19" s="44" t="s">
        <v>55</v>
      </c>
      <c r="B19" s="44"/>
      <c r="C19" s="44"/>
      <c r="D19" s="34">
        <f t="shared" si="0"/>
      </c>
    </row>
    <row r="20" spans="1:4" ht="19.5" customHeight="1">
      <c r="A20" s="44" t="s">
        <v>56</v>
      </c>
      <c r="B20" s="44"/>
      <c r="C20" s="44"/>
      <c r="D20" s="34">
        <f t="shared" si="0"/>
      </c>
    </row>
    <row r="21" spans="1:4" ht="19.5" customHeight="1">
      <c r="A21" s="44" t="s">
        <v>57</v>
      </c>
      <c r="B21" s="44"/>
      <c r="C21" s="44"/>
      <c r="D21" s="34">
        <f t="shared" si="0"/>
      </c>
    </row>
    <row r="22" spans="1:4" ht="19.5" customHeight="1">
      <c r="A22" s="44" t="s">
        <v>58</v>
      </c>
      <c r="B22" s="34">
        <f>SUM(B23:B30)</f>
        <v>368</v>
      </c>
      <c r="C22" s="34">
        <f>SUM(C23:C30)</f>
        <v>455</v>
      </c>
      <c r="D22" s="34">
        <f t="shared" si="0"/>
        <v>123.6</v>
      </c>
    </row>
    <row r="23" spans="1:4" ht="19.5" customHeight="1">
      <c r="A23" s="44" t="s">
        <v>59</v>
      </c>
      <c r="B23" s="44"/>
      <c r="C23" s="44"/>
      <c r="D23" s="34">
        <f t="shared" si="0"/>
      </c>
    </row>
    <row r="24" spans="1:4" ht="19.5" customHeight="1">
      <c r="A24" s="44" t="s">
        <v>60</v>
      </c>
      <c r="B24" s="44"/>
      <c r="C24" s="44"/>
      <c r="D24" s="34">
        <f t="shared" si="0"/>
      </c>
    </row>
    <row r="25" spans="1:4" ht="19.5" customHeight="1">
      <c r="A25" s="44" t="s">
        <v>61</v>
      </c>
      <c r="B25" s="44"/>
      <c r="C25" s="44"/>
      <c r="D25" s="34">
        <f t="shared" si="0"/>
      </c>
    </row>
    <row r="26" spans="1:4" ht="19.5" customHeight="1">
      <c r="A26" s="44" t="s">
        <v>62</v>
      </c>
      <c r="B26" s="44"/>
      <c r="C26" s="44"/>
      <c r="D26" s="34">
        <f t="shared" si="0"/>
      </c>
    </row>
    <row r="27" spans="1:4" ht="19.5" customHeight="1">
      <c r="A27" s="44" t="s">
        <v>63</v>
      </c>
      <c r="B27" s="44"/>
      <c r="C27" s="44"/>
      <c r="D27" s="34">
        <f t="shared" si="0"/>
      </c>
    </row>
    <row r="28" spans="1:4" ht="19.5" customHeight="1">
      <c r="A28" s="44" t="s">
        <v>64</v>
      </c>
      <c r="B28" s="44"/>
      <c r="C28" s="44"/>
      <c r="D28" s="34">
        <f t="shared" si="0"/>
      </c>
    </row>
    <row r="29" spans="1:4" s="10" customFormat="1" ht="19.5" customHeight="1">
      <c r="A29" s="44" t="s">
        <v>65</v>
      </c>
      <c r="B29" s="44"/>
      <c r="C29" s="44"/>
      <c r="D29" s="34">
        <f t="shared" si="0"/>
      </c>
    </row>
    <row r="30" spans="1:4" s="10" customFormat="1" ht="19.5" customHeight="1">
      <c r="A30" s="44" t="s">
        <v>66</v>
      </c>
      <c r="B30" s="44">
        <v>368</v>
      </c>
      <c r="C30" s="44">
        <v>455</v>
      </c>
      <c r="D30" s="34">
        <f t="shared" si="0"/>
        <v>123.6</v>
      </c>
    </row>
    <row r="31" spans="1:4" s="10" customFormat="1" ht="19.5" customHeight="1">
      <c r="A31" s="44" t="s">
        <v>1268</v>
      </c>
      <c r="B31" s="44"/>
      <c r="C31" s="44"/>
      <c r="D31" s="34">
        <f t="shared" si="0"/>
      </c>
    </row>
    <row r="32" spans="1:4" ht="19.5" customHeight="1">
      <c r="A32" s="44" t="s">
        <v>1267</v>
      </c>
      <c r="B32" s="44"/>
      <c r="C32" s="44"/>
      <c r="D32" s="34">
        <f t="shared" si="0"/>
      </c>
    </row>
    <row r="33" spans="1:4" ht="19.5" customHeight="1">
      <c r="A33" s="45" t="s">
        <v>67</v>
      </c>
      <c r="B33" s="34">
        <f>SUM(B22,B5,)</f>
        <v>11407</v>
      </c>
      <c r="C33" s="34">
        <f>SUM(C22,C5,)</f>
        <v>12050</v>
      </c>
      <c r="D33" s="34">
        <f t="shared" si="0"/>
        <v>105.6</v>
      </c>
    </row>
    <row r="34" spans="1:4" ht="18.75" customHeight="1">
      <c r="A34" s="104" t="s">
        <v>17</v>
      </c>
      <c r="B34" s="104"/>
      <c r="C34" s="104"/>
      <c r="D34" s="104"/>
    </row>
    <row r="35" ht="19.5" customHeight="1"/>
    <row r="36" ht="19.5" customHeight="1"/>
    <row r="37" ht="19.5" customHeight="1"/>
    <row r="38" ht="19.5" customHeight="1"/>
  </sheetData>
  <sheetProtection password="CA80" sheet="1"/>
  <mergeCells count="2">
    <mergeCell ref="A2:D2"/>
    <mergeCell ref="A34:D34"/>
  </mergeCells>
  <printOptions horizontalCentered="1"/>
  <pageMargins left="0.4724409448818898" right="0.4724409448818898" top="0.1968503937007874" bottom="0.07874015748031496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14"/>
  <sheetViews>
    <sheetView tabSelected="1" zoomScalePageLayoutView="0" workbookViewId="0" topLeftCell="A1294">
      <selection activeCell="B1306" sqref="B1306"/>
    </sheetView>
  </sheetViews>
  <sheetFormatPr defaultColWidth="9.00390625" defaultRowHeight="14.25"/>
  <cols>
    <col min="1" max="1" width="44.00390625" style="28" customWidth="1"/>
    <col min="2" max="2" width="14.875" style="6" customWidth="1"/>
    <col min="3" max="3" width="13.50390625" style="6" customWidth="1"/>
    <col min="4" max="4" width="13.875" style="6" customWidth="1"/>
    <col min="5" max="5" width="15.00390625" style="6" customWidth="1"/>
    <col min="6" max="16384" width="9.00390625" style="6" customWidth="1"/>
  </cols>
  <sheetData>
    <row r="1" spans="1:5" ht="18" customHeight="1">
      <c r="A1" s="39" t="s">
        <v>442</v>
      </c>
      <c r="B1" s="40"/>
      <c r="C1" s="40"/>
      <c r="D1" s="40"/>
      <c r="E1" s="46" t="s">
        <v>17</v>
      </c>
    </row>
    <row r="2" spans="1:5" s="4" customFormat="1" ht="20.25">
      <c r="A2" s="103" t="s">
        <v>1269</v>
      </c>
      <c r="B2" s="103"/>
      <c r="C2" s="103"/>
      <c r="D2" s="103"/>
      <c r="E2" s="103"/>
    </row>
    <row r="3" spans="1:5" ht="20.25" customHeight="1">
      <c r="A3" s="47"/>
      <c r="B3" s="40"/>
      <c r="C3" s="40"/>
      <c r="D3" s="40"/>
      <c r="E3" s="46" t="s">
        <v>36</v>
      </c>
    </row>
    <row r="4" spans="1:5" ht="36" customHeight="1">
      <c r="A4" s="42" t="s">
        <v>331</v>
      </c>
      <c r="B4" s="43" t="s">
        <v>38</v>
      </c>
      <c r="C4" s="42" t="s">
        <v>39</v>
      </c>
      <c r="D4" s="43" t="s">
        <v>40</v>
      </c>
      <c r="E4" s="42" t="s">
        <v>1283</v>
      </c>
    </row>
    <row r="5" spans="1:5" ht="19.5" customHeight="1">
      <c r="A5" s="44" t="s">
        <v>68</v>
      </c>
      <c r="B5" s="33">
        <f>SUM(B6,B18,B27,B39,B51,B62,B73,B85,B94,B104,B119,B128,B139,B151,B161,B174,B181,B188,B197,B203,B210,B218,B225,B231,B237,B243,B249,B255,)</f>
        <v>1439</v>
      </c>
      <c r="C5" s="33">
        <f>SUM(C6,C18,C27,C39,C51,C62,C73,C85,C94,C104,C119,C128,C139,C151,C161,C174,C181,C188,C197,C203,C210,C218,C225,C231,C237,C243,C249,C255,)</f>
        <v>1275</v>
      </c>
      <c r="D5" s="34">
        <f aca="true" t="shared" si="0" ref="D5:D68">IF(B5=0,"",ROUND(C5/B5*100,1))</f>
        <v>88.6</v>
      </c>
      <c r="E5" s="44"/>
    </row>
    <row r="6" spans="1:5" ht="19.5" customHeight="1">
      <c r="A6" s="29" t="s">
        <v>69</v>
      </c>
      <c r="B6" s="34">
        <f>SUM(B7:B17)</f>
        <v>0</v>
      </c>
      <c r="C6" s="34">
        <f>SUM(C7:C17)</f>
        <v>0</v>
      </c>
      <c r="D6" s="34">
        <f t="shared" si="0"/>
      </c>
      <c r="E6" s="44"/>
    </row>
    <row r="7" spans="1:5" ht="19.5" customHeight="1">
      <c r="A7" s="29" t="s">
        <v>445</v>
      </c>
      <c r="B7" s="44"/>
      <c r="C7" s="44"/>
      <c r="D7" s="34">
        <f t="shared" si="0"/>
      </c>
      <c r="E7" s="44"/>
    </row>
    <row r="8" spans="1:5" ht="19.5" customHeight="1">
      <c r="A8" s="29" t="s">
        <v>447</v>
      </c>
      <c r="B8" s="44"/>
      <c r="C8" s="44"/>
      <c r="D8" s="34">
        <f t="shared" si="0"/>
      </c>
      <c r="E8" s="44"/>
    </row>
    <row r="9" spans="1:5" ht="19.5" customHeight="1">
      <c r="A9" s="30" t="s">
        <v>449</v>
      </c>
      <c r="B9" s="44"/>
      <c r="C9" s="44"/>
      <c r="D9" s="34">
        <f t="shared" si="0"/>
      </c>
      <c r="E9" s="44"/>
    </row>
    <row r="10" spans="1:5" ht="19.5" customHeight="1">
      <c r="A10" s="30" t="s">
        <v>451</v>
      </c>
      <c r="B10" s="44"/>
      <c r="C10" s="44"/>
      <c r="D10" s="34">
        <f t="shared" si="0"/>
      </c>
      <c r="E10" s="44"/>
    </row>
    <row r="11" spans="1:5" ht="19.5" customHeight="1">
      <c r="A11" s="30" t="s">
        <v>453</v>
      </c>
      <c r="B11" s="44"/>
      <c r="C11" s="44"/>
      <c r="D11" s="34">
        <f t="shared" si="0"/>
      </c>
      <c r="E11" s="44"/>
    </row>
    <row r="12" spans="1:5" ht="19.5" customHeight="1">
      <c r="A12" s="44" t="s">
        <v>455</v>
      </c>
      <c r="B12" s="44"/>
      <c r="C12" s="44"/>
      <c r="D12" s="34">
        <f t="shared" si="0"/>
      </c>
      <c r="E12" s="44"/>
    </row>
    <row r="13" spans="1:5" ht="19.5" customHeight="1">
      <c r="A13" s="44" t="s">
        <v>456</v>
      </c>
      <c r="B13" s="44"/>
      <c r="C13" s="44"/>
      <c r="D13" s="34">
        <f t="shared" si="0"/>
      </c>
      <c r="E13" s="44"/>
    </row>
    <row r="14" spans="1:5" ht="19.5" customHeight="1">
      <c r="A14" s="44" t="s">
        <v>457</v>
      </c>
      <c r="B14" s="44"/>
      <c r="C14" s="44"/>
      <c r="D14" s="34">
        <f t="shared" si="0"/>
      </c>
      <c r="E14" s="44"/>
    </row>
    <row r="15" spans="1:5" ht="19.5" customHeight="1">
      <c r="A15" s="44" t="s">
        <v>458</v>
      </c>
      <c r="B15" s="44"/>
      <c r="C15" s="44"/>
      <c r="D15" s="34">
        <f t="shared" si="0"/>
      </c>
      <c r="E15" s="44"/>
    </row>
    <row r="16" spans="1:5" ht="19.5" customHeight="1">
      <c r="A16" s="44" t="s">
        <v>452</v>
      </c>
      <c r="B16" s="44"/>
      <c r="C16" s="44"/>
      <c r="D16" s="34">
        <f t="shared" si="0"/>
      </c>
      <c r="E16" s="44"/>
    </row>
    <row r="17" spans="1:5" ht="19.5" customHeight="1">
      <c r="A17" s="44" t="s">
        <v>460</v>
      </c>
      <c r="B17" s="44"/>
      <c r="C17" s="44"/>
      <c r="D17" s="34">
        <f t="shared" si="0"/>
      </c>
      <c r="E17" s="44"/>
    </row>
    <row r="18" spans="1:5" ht="19.5" customHeight="1">
      <c r="A18" s="29" t="s">
        <v>70</v>
      </c>
      <c r="B18" s="34">
        <f>SUM(B19:B26)</f>
        <v>0</v>
      </c>
      <c r="C18" s="34">
        <f>SUM(C19:C26)</f>
        <v>0</v>
      </c>
      <c r="D18" s="34">
        <f t="shared" si="0"/>
      </c>
      <c r="E18" s="44"/>
    </row>
    <row r="19" spans="1:5" ht="19.5" customHeight="1">
      <c r="A19" s="29" t="s">
        <v>445</v>
      </c>
      <c r="B19" s="44"/>
      <c r="C19" s="44"/>
      <c r="D19" s="34">
        <f t="shared" si="0"/>
      </c>
      <c r="E19" s="44"/>
    </row>
    <row r="20" spans="1:5" ht="19.5" customHeight="1">
      <c r="A20" s="29" t="s">
        <v>447</v>
      </c>
      <c r="B20" s="44"/>
      <c r="C20" s="44"/>
      <c r="D20" s="34">
        <f t="shared" si="0"/>
      </c>
      <c r="E20" s="44"/>
    </row>
    <row r="21" spans="1:5" ht="19.5" customHeight="1">
      <c r="A21" s="30" t="s">
        <v>449</v>
      </c>
      <c r="B21" s="44"/>
      <c r="C21" s="44"/>
      <c r="D21" s="34">
        <f t="shared" si="0"/>
      </c>
      <c r="E21" s="44"/>
    </row>
    <row r="22" spans="1:5" ht="19.5" customHeight="1">
      <c r="A22" s="30" t="s">
        <v>466</v>
      </c>
      <c r="B22" s="44"/>
      <c r="C22" s="44"/>
      <c r="D22" s="34">
        <f t="shared" si="0"/>
      </c>
      <c r="E22" s="44"/>
    </row>
    <row r="23" spans="1:5" ht="19.5" customHeight="1">
      <c r="A23" s="30" t="s">
        <v>467</v>
      </c>
      <c r="B23" s="44"/>
      <c r="C23" s="44"/>
      <c r="D23" s="34">
        <f t="shared" si="0"/>
      </c>
      <c r="E23" s="44"/>
    </row>
    <row r="24" spans="1:5" ht="19.5" customHeight="1">
      <c r="A24" s="30" t="s">
        <v>469</v>
      </c>
      <c r="B24" s="44"/>
      <c r="C24" s="44"/>
      <c r="D24" s="34">
        <f t="shared" si="0"/>
      </c>
      <c r="E24" s="44"/>
    </row>
    <row r="25" spans="1:5" ht="19.5" customHeight="1">
      <c r="A25" s="30" t="s">
        <v>452</v>
      </c>
      <c r="B25" s="44"/>
      <c r="C25" s="44"/>
      <c r="D25" s="34">
        <f t="shared" si="0"/>
      </c>
      <c r="E25" s="44"/>
    </row>
    <row r="26" spans="1:5" ht="19.5" customHeight="1">
      <c r="A26" s="30" t="s">
        <v>470</v>
      </c>
      <c r="B26" s="44"/>
      <c r="C26" s="44"/>
      <c r="D26" s="34">
        <f t="shared" si="0"/>
      </c>
      <c r="E26" s="44"/>
    </row>
    <row r="27" spans="1:5" ht="19.5" customHeight="1">
      <c r="A27" s="29" t="s">
        <v>71</v>
      </c>
      <c r="B27" s="34">
        <f>SUM(B28:B38)</f>
        <v>1342</v>
      </c>
      <c r="C27" s="34">
        <f>SUM(C28:C38)</f>
        <v>1135</v>
      </c>
      <c r="D27" s="34">
        <f t="shared" si="0"/>
        <v>84.6</v>
      </c>
      <c r="E27" s="44"/>
    </row>
    <row r="28" spans="1:5" ht="19.5" customHeight="1">
      <c r="A28" s="29" t="s">
        <v>445</v>
      </c>
      <c r="B28" s="44">
        <v>1247</v>
      </c>
      <c r="C28" s="44">
        <v>1045</v>
      </c>
      <c r="D28" s="34">
        <f t="shared" si="0"/>
        <v>83.8</v>
      </c>
      <c r="E28" s="44"/>
    </row>
    <row r="29" spans="1:5" ht="19.5" customHeight="1">
      <c r="A29" s="29" t="s">
        <v>447</v>
      </c>
      <c r="B29" s="44"/>
      <c r="C29" s="44"/>
      <c r="D29" s="34">
        <f t="shared" si="0"/>
      </c>
      <c r="E29" s="44"/>
    </row>
    <row r="30" spans="1:5" ht="19.5" customHeight="1">
      <c r="A30" s="30" t="s">
        <v>449</v>
      </c>
      <c r="B30" s="44"/>
      <c r="C30" s="44"/>
      <c r="D30" s="34">
        <f t="shared" si="0"/>
      </c>
      <c r="E30" s="44"/>
    </row>
    <row r="31" spans="1:5" ht="19.5" customHeight="1">
      <c r="A31" s="30" t="s">
        <v>474</v>
      </c>
      <c r="B31" s="44"/>
      <c r="C31" s="44"/>
      <c r="D31" s="34">
        <f t="shared" si="0"/>
      </c>
      <c r="E31" s="44"/>
    </row>
    <row r="32" spans="1:5" ht="19.5" customHeight="1">
      <c r="A32" s="30" t="s">
        <v>443</v>
      </c>
      <c r="B32" s="44"/>
      <c r="C32" s="44"/>
      <c r="D32" s="34">
        <f t="shared" si="0"/>
      </c>
      <c r="E32" s="44"/>
    </row>
    <row r="33" spans="1:5" ht="19.5" customHeight="1">
      <c r="A33" s="29" t="s">
        <v>444</v>
      </c>
      <c r="B33" s="44"/>
      <c r="C33" s="44"/>
      <c r="D33" s="34">
        <f t="shared" si="0"/>
      </c>
      <c r="E33" s="44"/>
    </row>
    <row r="34" spans="1:5" ht="19.5" customHeight="1">
      <c r="A34" s="29" t="s">
        <v>446</v>
      </c>
      <c r="B34" s="44"/>
      <c r="C34" s="44"/>
      <c r="D34" s="34">
        <f t="shared" si="0"/>
      </c>
      <c r="E34" s="44"/>
    </row>
    <row r="35" spans="1:5" ht="19.5" customHeight="1">
      <c r="A35" s="29" t="s">
        <v>448</v>
      </c>
      <c r="B35" s="44">
        <v>95</v>
      </c>
      <c r="C35" s="44">
        <v>90</v>
      </c>
      <c r="D35" s="34">
        <f t="shared" si="0"/>
        <v>94.7</v>
      </c>
      <c r="E35" s="44"/>
    </row>
    <row r="36" spans="1:5" ht="19.5" customHeight="1">
      <c r="A36" s="30" t="s">
        <v>450</v>
      </c>
      <c r="B36" s="44"/>
      <c r="C36" s="44"/>
      <c r="D36" s="34">
        <f t="shared" si="0"/>
      </c>
      <c r="E36" s="44"/>
    </row>
    <row r="37" spans="1:5" ht="19.5" customHeight="1">
      <c r="A37" s="30" t="s">
        <v>452</v>
      </c>
      <c r="B37" s="44"/>
      <c r="C37" s="44"/>
      <c r="D37" s="34">
        <f t="shared" si="0"/>
      </c>
      <c r="E37" s="44"/>
    </row>
    <row r="38" spans="1:5" ht="19.5" customHeight="1">
      <c r="A38" s="30" t="s">
        <v>454</v>
      </c>
      <c r="B38" s="44"/>
      <c r="C38" s="44"/>
      <c r="D38" s="34">
        <f t="shared" si="0"/>
      </c>
      <c r="E38" s="44"/>
    </row>
    <row r="39" spans="1:5" ht="19.5" customHeight="1">
      <c r="A39" s="29" t="s">
        <v>72</v>
      </c>
      <c r="B39" s="34">
        <f>SUM(B40:B50)</f>
        <v>0</v>
      </c>
      <c r="C39" s="34">
        <f>SUM(C40:C50)</f>
        <v>0</v>
      </c>
      <c r="D39" s="34">
        <f t="shared" si="0"/>
      </c>
      <c r="E39" s="44"/>
    </row>
    <row r="40" spans="1:5" ht="19.5" customHeight="1">
      <c r="A40" s="29" t="s">
        <v>445</v>
      </c>
      <c r="B40" s="44"/>
      <c r="C40" s="44"/>
      <c r="D40" s="34">
        <f t="shared" si="0"/>
      </c>
      <c r="E40" s="44"/>
    </row>
    <row r="41" spans="1:5" ht="19.5" customHeight="1">
      <c r="A41" s="29" t="s">
        <v>447</v>
      </c>
      <c r="B41" s="44"/>
      <c r="C41" s="44"/>
      <c r="D41" s="34">
        <f t="shared" si="0"/>
      </c>
      <c r="E41" s="44"/>
    </row>
    <row r="42" spans="1:5" ht="19.5" customHeight="1">
      <c r="A42" s="30" t="s">
        <v>449</v>
      </c>
      <c r="B42" s="44"/>
      <c r="C42" s="44"/>
      <c r="D42" s="34">
        <f t="shared" si="0"/>
      </c>
      <c r="E42" s="44"/>
    </row>
    <row r="43" spans="1:5" ht="19.5" customHeight="1">
      <c r="A43" s="30" t="s">
        <v>459</v>
      </c>
      <c r="B43" s="44"/>
      <c r="C43" s="44"/>
      <c r="D43" s="34">
        <f t="shared" si="0"/>
      </c>
      <c r="E43" s="44"/>
    </row>
    <row r="44" spans="1:5" ht="19.5" customHeight="1">
      <c r="A44" s="30" t="s">
        <v>461</v>
      </c>
      <c r="B44" s="44"/>
      <c r="C44" s="44"/>
      <c r="D44" s="34">
        <f t="shared" si="0"/>
      </c>
      <c r="E44" s="44"/>
    </row>
    <row r="45" spans="1:5" ht="19.5" customHeight="1">
      <c r="A45" s="29" t="s">
        <v>462</v>
      </c>
      <c r="B45" s="44"/>
      <c r="C45" s="44"/>
      <c r="D45" s="34">
        <f t="shared" si="0"/>
      </c>
      <c r="E45" s="44"/>
    </row>
    <row r="46" spans="1:5" ht="19.5" customHeight="1">
      <c r="A46" s="29" t="s">
        <v>463</v>
      </c>
      <c r="B46" s="44"/>
      <c r="C46" s="44"/>
      <c r="D46" s="34">
        <f t="shared" si="0"/>
      </c>
      <c r="E46" s="44"/>
    </row>
    <row r="47" spans="1:5" ht="19.5" customHeight="1">
      <c r="A47" s="29" t="s">
        <v>464</v>
      </c>
      <c r="B47" s="44"/>
      <c r="C47" s="44"/>
      <c r="D47" s="34">
        <f t="shared" si="0"/>
      </c>
      <c r="E47" s="44"/>
    </row>
    <row r="48" spans="1:5" ht="19.5" customHeight="1">
      <c r="A48" s="29" t="s">
        <v>465</v>
      </c>
      <c r="B48" s="44"/>
      <c r="C48" s="44"/>
      <c r="D48" s="34">
        <f t="shared" si="0"/>
      </c>
      <c r="E48" s="44"/>
    </row>
    <row r="49" spans="1:5" ht="19.5" customHeight="1">
      <c r="A49" s="29" t="s">
        <v>452</v>
      </c>
      <c r="B49" s="44"/>
      <c r="C49" s="44"/>
      <c r="D49" s="34">
        <f t="shared" si="0"/>
      </c>
      <c r="E49" s="44"/>
    </row>
    <row r="50" spans="1:5" ht="19.5" customHeight="1">
      <c r="A50" s="30" t="s">
        <v>468</v>
      </c>
      <c r="B50" s="44"/>
      <c r="C50" s="44"/>
      <c r="D50" s="34">
        <f t="shared" si="0"/>
      </c>
      <c r="E50" s="44"/>
    </row>
    <row r="51" spans="1:5" ht="19.5" customHeight="1">
      <c r="A51" s="30" t="s">
        <v>73</v>
      </c>
      <c r="B51" s="34">
        <f>SUM(B52:B61)</f>
        <v>0</v>
      </c>
      <c r="C51" s="34">
        <f>SUM(C52:C61)</f>
        <v>0</v>
      </c>
      <c r="D51" s="34">
        <f t="shared" si="0"/>
      </c>
      <c r="E51" s="44"/>
    </row>
    <row r="52" spans="1:5" ht="19.5" customHeight="1">
      <c r="A52" s="30" t="s">
        <v>445</v>
      </c>
      <c r="B52" s="44"/>
      <c r="C52" s="44"/>
      <c r="D52" s="34">
        <f t="shared" si="0"/>
      </c>
      <c r="E52" s="44"/>
    </row>
    <row r="53" spans="1:5" ht="19.5" customHeight="1">
      <c r="A53" s="44" t="s">
        <v>447</v>
      </c>
      <c r="B53" s="44"/>
      <c r="C53" s="44"/>
      <c r="D53" s="34">
        <f t="shared" si="0"/>
      </c>
      <c r="E53" s="44"/>
    </row>
    <row r="54" spans="1:5" ht="19.5" customHeight="1">
      <c r="A54" s="29" t="s">
        <v>449</v>
      </c>
      <c r="B54" s="44"/>
      <c r="C54" s="44"/>
      <c r="D54" s="34">
        <f t="shared" si="0"/>
      </c>
      <c r="E54" s="44"/>
    </row>
    <row r="55" spans="1:5" ht="19.5" customHeight="1">
      <c r="A55" s="29" t="s">
        <v>471</v>
      </c>
      <c r="B55" s="44"/>
      <c r="C55" s="44"/>
      <c r="D55" s="34">
        <f t="shared" si="0"/>
      </c>
      <c r="E55" s="44"/>
    </row>
    <row r="56" spans="1:5" ht="19.5" customHeight="1">
      <c r="A56" s="29" t="s">
        <v>472</v>
      </c>
      <c r="B56" s="44"/>
      <c r="C56" s="44"/>
      <c r="D56" s="34">
        <f t="shared" si="0"/>
      </c>
      <c r="E56" s="44"/>
    </row>
    <row r="57" spans="1:5" ht="19.5" customHeight="1">
      <c r="A57" s="30" t="s">
        <v>473</v>
      </c>
      <c r="B57" s="44"/>
      <c r="C57" s="44"/>
      <c r="D57" s="34">
        <f t="shared" si="0"/>
      </c>
      <c r="E57" s="44"/>
    </row>
    <row r="58" spans="1:5" ht="19.5" customHeight="1">
      <c r="A58" s="30" t="s">
        <v>475</v>
      </c>
      <c r="B58" s="44"/>
      <c r="C58" s="44"/>
      <c r="D58" s="34">
        <f t="shared" si="0"/>
      </c>
      <c r="E58" s="44"/>
    </row>
    <row r="59" spans="1:5" ht="19.5" customHeight="1">
      <c r="A59" s="30" t="s">
        <v>476</v>
      </c>
      <c r="B59" s="44"/>
      <c r="C59" s="44"/>
      <c r="D59" s="34">
        <f t="shared" si="0"/>
      </c>
      <c r="E59" s="44"/>
    </row>
    <row r="60" spans="1:5" ht="19.5" customHeight="1">
      <c r="A60" s="29" t="s">
        <v>452</v>
      </c>
      <c r="B60" s="44"/>
      <c r="C60" s="44"/>
      <c r="D60" s="34">
        <f t="shared" si="0"/>
      </c>
      <c r="E60" s="44"/>
    </row>
    <row r="61" spans="1:5" ht="19.5" customHeight="1">
      <c r="A61" s="29" t="s">
        <v>477</v>
      </c>
      <c r="B61" s="44"/>
      <c r="C61" s="44"/>
      <c r="D61" s="34">
        <f t="shared" si="0"/>
      </c>
      <c r="E61" s="44"/>
    </row>
    <row r="62" spans="1:5" ht="19.5" customHeight="1">
      <c r="A62" s="29" t="s">
        <v>74</v>
      </c>
      <c r="B62" s="34">
        <f>SUM(B63:B72)</f>
        <v>5</v>
      </c>
      <c r="C62" s="34">
        <f>SUM(C63:C72)</f>
        <v>0</v>
      </c>
      <c r="D62" s="34">
        <f t="shared" si="0"/>
        <v>0</v>
      </c>
      <c r="E62" s="44"/>
    </row>
    <row r="63" spans="1:5" ht="19.5" customHeight="1">
      <c r="A63" s="30" t="s">
        <v>445</v>
      </c>
      <c r="B63" s="44"/>
      <c r="C63" s="44"/>
      <c r="D63" s="34">
        <f t="shared" si="0"/>
      </c>
      <c r="E63" s="44"/>
    </row>
    <row r="64" spans="1:5" ht="19.5" customHeight="1">
      <c r="A64" s="48" t="s">
        <v>447</v>
      </c>
      <c r="B64" s="44"/>
      <c r="C64" s="44"/>
      <c r="D64" s="34">
        <f t="shared" si="0"/>
      </c>
      <c r="E64" s="44"/>
    </row>
    <row r="65" spans="1:5" ht="19.5" customHeight="1">
      <c r="A65" s="48" t="s">
        <v>449</v>
      </c>
      <c r="B65" s="44"/>
      <c r="C65" s="44"/>
      <c r="D65" s="34">
        <f t="shared" si="0"/>
      </c>
      <c r="E65" s="44"/>
    </row>
    <row r="66" spans="1:5" ht="19.5" customHeight="1">
      <c r="A66" s="48" t="s">
        <v>481</v>
      </c>
      <c r="B66" s="44"/>
      <c r="C66" s="44"/>
      <c r="D66" s="34">
        <f t="shared" si="0"/>
      </c>
      <c r="E66" s="44"/>
    </row>
    <row r="67" spans="1:5" ht="19.5" customHeight="1">
      <c r="A67" s="48" t="s">
        <v>483</v>
      </c>
      <c r="B67" s="44"/>
      <c r="C67" s="44"/>
      <c r="D67" s="34">
        <f t="shared" si="0"/>
      </c>
      <c r="E67" s="44"/>
    </row>
    <row r="68" spans="1:5" ht="19.5" customHeight="1">
      <c r="A68" s="48" t="s">
        <v>484</v>
      </c>
      <c r="B68" s="44"/>
      <c r="C68" s="44"/>
      <c r="D68" s="34">
        <f t="shared" si="0"/>
      </c>
      <c r="E68" s="44"/>
    </row>
    <row r="69" spans="1:5" ht="19.5" customHeight="1">
      <c r="A69" s="29" t="s">
        <v>480</v>
      </c>
      <c r="B69" s="44"/>
      <c r="C69" s="44"/>
      <c r="D69" s="34">
        <f aca="true" t="shared" si="1" ref="D69:D132">IF(B69=0,"",ROUND(C69/B69*100,1))</f>
      </c>
      <c r="E69" s="44"/>
    </row>
    <row r="70" spans="1:5" ht="19.5" customHeight="1">
      <c r="A70" s="30" t="s">
        <v>485</v>
      </c>
      <c r="B70" s="44"/>
      <c r="C70" s="44"/>
      <c r="D70" s="34">
        <f t="shared" si="1"/>
      </c>
      <c r="E70" s="44"/>
    </row>
    <row r="71" spans="1:5" ht="19.5" customHeight="1">
      <c r="A71" s="30" t="s">
        <v>452</v>
      </c>
      <c r="B71" s="44"/>
      <c r="C71" s="44"/>
      <c r="D71" s="34">
        <f t="shared" si="1"/>
      </c>
      <c r="E71" s="44"/>
    </row>
    <row r="72" spans="1:5" ht="19.5" customHeight="1">
      <c r="A72" s="30" t="s">
        <v>487</v>
      </c>
      <c r="B72" s="44">
        <v>5</v>
      </c>
      <c r="C72" s="44"/>
      <c r="D72" s="34">
        <f t="shared" si="1"/>
        <v>0</v>
      </c>
      <c r="E72" s="44"/>
    </row>
    <row r="73" spans="1:5" ht="19.5" customHeight="1">
      <c r="A73" s="29" t="s">
        <v>75</v>
      </c>
      <c r="B73" s="34">
        <f>SUM(B74:B84)</f>
        <v>17</v>
      </c>
      <c r="C73" s="34">
        <f>SUM(C74:C84)</f>
        <v>10</v>
      </c>
      <c r="D73" s="34">
        <f t="shared" si="1"/>
        <v>58.8</v>
      </c>
      <c r="E73" s="44"/>
    </row>
    <row r="74" spans="1:5" ht="19.5" customHeight="1">
      <c r="A74" s="29" t="s">
        <v>445</v>
      </c>
      <c r="B74" s="44"/>
      <c r="C74" s="44"/>
      <c r="D74" s="34">
        <f t="shared" si="1"/>
      </c>
      <c r="E74" s="44"/>
    </row>
    <row r="75" spans="1:5" ht="19.5" customHeight="1">
      <c r="A75" s="29" t="s">
        <v>447</v>
      </c>
      <c r="B75" s="44"/>
      <c r="C75" s="44"/>
      <c r="D75" s="34">
        <f t="shared" si="1"/>
      </c>
      <c r="E75" s="44"/>
    </row>
    <row r="76" spans="1:5" ht="19.5" customHeight="1">
      <c r="A76" s="30" t="s">
        <v>449</v>
      </c>
      <c r="B76" s="44"/>
      <c r="C76" s="44"/>
      <c r="D76" s="34">
        <f t="shared" si="1"/>
      </c>
      <c r="E76" s="44"/>
    </row>
    <row r="77" spans="1:5" ht="19.5" customHeight="1">
      <c r="A77" s="30" t="s">
        <v>491</v>
      </c>
      <c r="B77" s="44"/>
      <c r="C77" s="44"/>
      <c r="D77" s="34">
        <f t="shared" si="1"/>
      </c>
      <c r="E77" s="44"/>
    </row>
    <row r="78" spans="1:5" ht="19.5" customHeight="1">
      <c r="A78" s="30" t="s">
        <v>492</v>
      </c>
      <c r="B78" s="44"/>
      <c r="C78" s="44"/>
      <c r="D78" s="34">
        <f t="shared" si="1"/>
      </c>
      <c r="E78" s="44"/>
    </row>
    <row r="79" spans="1:5" ht="19.5" customHeight="1">
      <c r="A79" s="44" t="s">
        <v>493</v>
      </c>
      <c r="B79" s="44"/>
      <c r="C79" s="44"/>
      <c r="D79" s="34">
        <f t="shared" si="1"/>
      </c>
      <c r="E79" s="44"/>
    </row>
    <row r="80" spans="1:5" ht="19.5" customHeight="1">
      <c r="A80" s="29" t="s">
        <v>494</v>
      </c>
      <c r="B80" s="44"/>
      <c r="C80" s="44"/>
      <c r="D80" s="34">
        <f t="shared" si="1"/>
      </c>
      <c r="E80" s="44"/>
    </row>
    <row r="81" spans="1:5" ht="19.5" customHeight="1">
      <c r="A81" s="29" t="s">
        <v>495</v>
      </c>
      <c r="B81" s="44">
        <v>17</v>
      </c>
      <c r="C81" s="44">
        <v>10</v>
      </c>
      <c r="D81" s="34">
        <f t="shared" si="1"/>
        <v>58.8</v>
      </c>
      <c r="E81" s="44"/>
    </row>
    <row r="82" spans="1:5" ht="19.5" customHeight="1">
      <c r="A82" s="29" t="s">
        <v>480</v>
      </c>
      <c r="B82" s="44"/>
      <c r="C82" s="44"/>
      <c r="D82" s="34">
        <f t="shared" si="1"/>
      </c>
      <c r="E82" s="44"/>
    </row>
    <row r="83" spans="1:5" ht="19.5" customHeight="1">
      <c r="A83" s="30" t="s">
        <v>452</v>
      </c>
      <c r="B83" s="44"/>
      <c r="C83" s="44"/>
      <c r="D83" s="34">
        <f t="shared" si="1"/>
      </c>
      <c r="E83" s="44"/>
    </row>
    <row r="84" spans="1:5" ht="19.5" customHeight="1">
      <c r="A84" s="30" t="s">
        <v>499</v>
      </c>
      <c r="B84" s="44"/>
      <c r="C84" s="44"/>
      <c r="D84" s="34">
        <f t="shared" si="1"/>
      </c>
      <c r="E84" s="44"/>
    </row>
    <row r="85" spans="1:5" ht="19.5" customHeight="1">
      <c r="A85" s="30" t="s">
        <v>76</v>
      </c>
      <c r="B85" s="34">
        <f>SUM(B86:B93)</f>
        <v>0</v>
      </c>
      <c r="C85" s="34">
        <f>SUM(C86:C93)</f>
        <v>0</v>
      </c>
      <c r="D85" s="34">
        <f t="shared" si="1"/>
      </c>
      <c r="E85" s="44"/>
    </row>
    <row r="86" spans="1:5" ht="19.5" customHeight="1">
      <c r="A86" s="29" t="s">
        <v>445</v>
      </c>
      <c r="B86" s="44"/>
      <c r="C86" s="44"/>
      <c r="D86" s="34">
        <f t="shared" si="1"/>
      </c>
      <c r="E86" s="44"/>
    </row>
    <row r="87" spans="1:5" ht="19.5" customHeight="1">
      <c r="A87" s="29" t="s">
        <v>447</v>
      </c>
      <c r="B87" s="44"/>
      <c r="C87" s="44"/>
      <c r="D87" s="34">
        <f t="shared" si="1"/>
      </c>
      <c r="E87" s="44"/>
    </row>
    <row r="88" spans="1:5" ht="19.5" customHeight="1">
      <c r="A88" s="29" t="s">
        <v>449</v>
      </c>
      <c r="B88" s="44"/>
      <c r="C88" s="44"/>
      <c r="D88" s="34">
        <f t="shared" si="1"/>
      </c>
      <c r="E88" s="44"/>
    </row>
    <row r="89" spans="1:5" ht="19.5" customHeight="1">
      <c r="A89" s="30" t="s">
        <v>478</v>
      </c>
      <c r="B89" s="44"/>
      <c r="C89" s="44"/>
      <c r="D89" s="34">
        <f t="shared" si="1"/>
      </c>
      <c r="E89" s="44"/>
    </row>
    <row r="90" spans="1:5" ht="19.5" customHeight="1">
      <c r="A90" s="30" t="s">
        <v>479</v>
      </c>
      <c r="B90" s="44"/>
      <c r="C90" s="44"/>
      <c r="D90" s="34">
        <f t="shared" si="1"/>
      </c>
      <c r="E90" s="44"/>
    </row>
    <row r="91" spans="1:5" ht="19.5" customHeight="1">
      <c r="A91" s="30" t="s">
        <v>480</v>
      </c>
      <c r="B91" s="44"/>
      <c r="C91" s="44"/>
      <c r="D91" s="34">
        <f t="shared" si="1"/>
      </c>
      <c r="E91" s="44"/>
    </row>
    <row r="92" spans="1:5" ht="19.5" customHeight="1">
      <c r="A92" s="30" t="s">
        <v>452</v>
      </c>
      <c r="B92" s="44"/>
      <c r="C92" s="44"/>
      <c r="D92" s="34">
        <f t="shared" si="1"/>
      </c>
      <c r="E92" s="44"/>
    </row>
    <row r="93" spans="1:5" ht="19.5" customHeight="1">
      <c r="A93" s="44" t="s">
        <v>482</v>
      </c>
      <c r="B93" s="44"/>
      <c r="C93" s="44"/>
      <c r="D93" s="34">
        <f t="shared" si="1"/>
      </c>
      <c r="E93" s="44"/>
    </row>
    <row r="94" spans="1:5" ht="19.5" customHeight="1">
      <c r="A94" s="29" t="s">
        <v>77</v>
      </c>
      <c r="B94" s="34">
        <f>SUM(B95:B103)</f>
        <v>0</v>
      </c>
      <c r="C94" s="34">
        <f>SUM(C95:C103)</f>
        <v>0</v>
      </c>
      <c r="D94" s="34">
        <f t="shared" si="1"/>
      </c>
      <c r="E94" s="44"/>
    </row>
    <row r="95" spans="1:5" ht="19.5" customHeight="1">
      <c r="A95" s="29" t="s">
        <v>445</v>
      </c>
      <c r="B95" s="44"/>
      <c r="C95" s="44"/>
      <c r="D95" s="34">
        <f t="shared" si="1"/>
      </c>
      <c r="E95" s="44"/>
    </row>
    <row r="96" spans="1:5" ht="19.5" customHeight="1">
      <c r="A96" s="30" t="s">
        <v>447</v>
      </c>
      <c r="B96" s="44"/>
      <c r="C96" s="44"/>
      <c r="D96" s="34">
        <f t="shared" si="1"/>
      </c>
      <c r="E96" s="44"/>
    </row>
    <row r="97" spans="1:5" ht="19.5" customHeight="1">
      <c r="A97" s="30" t="s">
        <v>449</v>
      </c>
      <c r="B97" s="44"/>
      <c r="C97" s="44"/>
      <c r="D97" s="34">
        <f t="shared" si="1"/>
      </c>
      <c r="E97" s="44"/>
    </row>
    <row r="98" spans="1:5" ht="19.5" customHeight="1">
      <c r="A98" s="30" t="s">
        <v>486</v>
      </c>
      <c r="B98" s="44"/>
      <c r="C98" s="44"/>
      <c r="D98" s="34">
        <f t="shared" si="1"/>
      </c>
      <c r="E98" s="44"/>
    </row>
    <row r="99" spans="1:5" ht="19.5" customHeight="1">
      <c r="A99" s="29" t="s">
        <v>488</v>
      </c>
      <c r="B99" s="44"/>
      <c r="C99" s="44"/>
      <c r="D99" s="34">
        <f t="shared" si="1"/>
      </c>
      <c r="E99" s="44"/>
    </row>
    <row r="100" spans="1:5" ht="19.5" customHeight="1">
      <c r="A100" s="29" t="s">
        <v>489</v>
      </c>
      <c r="B100" s="44"/>
      <c r="C100" s="44"/>
      <c r="D100" s="34">
        <f t="shared" si="1"/>
      </c>
      <c r="E100" s="44"/>
    </row>
    <row r="101" spans="1:5" ht="19.5" customHeight="1">
      <c r="A101" s="29" t="s">
        <v>480</v>
      </c>
      <c r="B101" s="44"/>
      <c r="C101" s="44"/>
      <c r="D101" s="34">
        <f t="shared" si="1"/>
      </c>
      <c r="E101" s="44"/>
    </row>
    <row r="102" spans="1:5" ht="19.5" customHeight="1">
      <c r="A102" s="30" t="s">
        <v>452</v>
      </c>
      <c r="B102" s="44"/>
      <c r="C102" s="44"/>
      <c r="D102" s="34">
        <f t="shared" si="1"/>
      </c>
      <c r="E102" s="44"/>
    </row>
    <row r="103" spans="1:5" ht="19.5" customHeight="1">
      <c r="A103" s="30" t="s">
        <v>490</v>
      </c>
      <c r="B103" s="44"/>
      <c r="C103" s="44"/>
      <c r="D103" s="34">
        <f t="shared" si="1"/>
      </c>
      <c r="E103" s="44"/>
    </row>
    <row r="104" spans="1:5" ht="19.5" customHeight="1">
      <c r="A104" s="30" t="s">
        <v>78</v>
      </c>
      <c r="B104" s="34">
        <f>SUM(B105:B118)</f>
        <v>0</v>
      </c>
      <c r="C104" s="34">
        <f>SUM(C105:C118)</f>
        <v>0</v>
      </c>
      <c r="D104" s="34">
        <f t="shared" si="1"/>
      </c>
      <c r="E104" s="44"/>
    </row>
    <row r="105" spans="1:5" ht="19.5" customHeight="1">
      <c r="A105" s="30" t="s">
        <v>445</v>
      </c>
      <c r="B105" s="44"/>
      <c r="C105" s="44"/>
      <c r="D105" s="34">
        <f t="shared" si="1"/>
      </c>
      <c r="E105" s="44"/>
    </row>
    <row r="106" spans="1:5" ht="19.5" customHeight="1">
      <c r="A106" s="29" t="s">
        <v>447</v>
      </c>
      <c r="B106" s="44"/>
      <c r="C106" s="44"/>
      <c r="D106" s="34">
        <f t="shared" si="1"/>
      </c>
      <c r="E106" s="44"/>
    </row>
    <row r="107" spans="1:5" ht="19.5" customHeight="1">
      <c r="A107" s="29" t="s">
        <v>449</v>
      </c>
      <c r="B107" s="44"/>
      <c r="C107" s="44"/>
      <c r="D107" s="34">
        <f t="shared" si="1"/>
      </c>
      <c r="E107" s="44"/>
    </row>
    <row r="108" spans="1:5" ht="19.5" customHeight="1">
      <c r="A108" s="29" t="s">
        <v>496</v>
      </c>
      <c r="B108" s="44"/>
      <c r="C108" s="44"/>
      <c r="D108" s="34">
        <f t="shared" si="1"/>
      </c>
      <c r="E108" s="44"/>
    </row>
    <row r="109" spans="1:5" ht="19.5" customHeight="1">
      <c r="A109" s="30" t="s">
        <v>497</v>
      </c>
      <c r="B109" s="44"/>
      <c r="C109" s="44"/>
      <c r="D109" s="34">
        <f t="shared" si="1"/>
      </c>
      <c r="E109" s="44"/>
    </row>
    <row r="110" spans="1:5" ht="19.5" customHeight="1">
      <c r="A110" s="30" t="s">
        <v>498</v>
      </c>
      <c r="B110" s="44"/>
      <c r="C110" s="44"/>
      <c r="D110" s="34">
        <f t="shared" si="1"/>
      </c>
      <c r="E110" s="44"/>
    </row>
    <row r="111" spans="1:5" ht="19.5" customHeight="1">
      <c r="A111" s="30" t="s">
        <v>500</v>
      </c>
      <c r="B111" s="44"/>
      <c r="C111" s="44"/>
      <c r="D111" s="34">
        <f t="shared" si="1"/>
      </c>
      <c r="E111" s="44"/>
    </row>
    <row r="112" spans="1:5" ht="19.5" customHeight="1">
      <c r="A112" s="29" t="s">
        <v>501</v>
      </c>
      <c r="B112" s="44"/>
      <c r="C112" s="44"/>
      <c r="D112" s="34">
        <f t="shared" si="1"/>
      </c>
      <c r="E112" s="44"/>
    </row>
    <row r="113" spans="1:5" ht="19.5" customHeight="1">
      <c r="A113" s="29" t="s">
        <v>502</v>
      </c>
      <c r="B113" s="44"/>
      <c r="C113" s="44"/>
      <c r="D113" s="34">
        <f t="shared" si="1"/>
      </c>
      <c r="E113" s="44"/>
    </row>
    <row r="114" spans="1:5" ht="19.5" customHeight="1">
      <c r="A114" s="29" t="s">
        <v>503</v>
      </c>
      <c r="B114" s="44"/>
      <c r="C114" s="44"/>
      <c r="D114" s="34">
        <f t="shared" si="1"/>
      </c>
      <c r="E114" s="44"/>
    </row>
    <row r="115" spans="1:5" ht="19.5" customHeight="1">
      <c r="A115" s="30" t="s">
        <v>504</v>
      </c>
      <c r="B115" s="44"/>
      <c r="C115" s="44"/>
      <c r="D115" s="34">
        <f t="shared" si="1"/>
      </c>
      <c r="E115" s="44"/>
    </row>
    <row r="116" spans="1:5" ht="19.5" customHeight="1">
      <c r="A116" s="30" t="s">
        <v>505</v>
      </c>
      <c r="B116" s="44"/>
      <c r="C116" s="44"/>
      <c r="D116" s="34">
        <f t="shared" si="1"/>
      </c>
      <c r="E116" s="44"/>
    </row>
    <row r="117" spans="1:5" ht="19.5" customHeight="1">
      <c r="A117" s="30" t="s">
        <v>452</v>
      </c>
      <c r="B117" s="44"/>
      <c r="C117" s="44"/>
      <c r="D117" s="34">
        <f t="shared" si="1"/>
      </c>
      <c r="E117" s="44"/>
    </row>
    <row r="118" spans="1:5" ht="19.5" customHeight="1">
      <c r="A118" s="30" t="s">
        <v>508</v>
      </c>
      <c r="B118" s="44"/>
      <c r="C118" s="44"/>
      <c r="D118" s="34">
        <f t="shared" si="1"/>
      </c>
      <c r="E118" s="44"/>
    </row>
    <row r="119" spans="1:5" ht="19.5" customHeight="1">
      <c r="A119" s="44" t="s">
        <v>79</v>
      </c>
      <c r="B119" s="34">
        <f>SUM(B120:B127)</f>
        <v>0</v>
      </c>
      <c r="C119" s="34">
        <f>SUM(C120:C127)</f>
        <v>0</v>
      </c>
      <c r="D119" s="34">
        <f t="shared" si="1"/>
      </c>
      <c r="E119" s="44"/>
    </row>
    <row r="120" spans="1:5" ht="19.5" customHeight="1">
      <c r="A120" s="29" t="s">
        <v>445</v>
      </c>
      <c r="B120" s="44"/>
      <c r="C120" s="44"/>
      <c r="D120" s="34">
        <f t="shared" si="1"/>
      </c>
      <c r="E120" s="44"/>
    </row>
    <row r="121" spans="1:5" ht="19.5" customHeight="1">
      <c r="A121" s="29" t="s">
        <v>447</v>
      </c>
      <c r="B121" s="44"/>
      <c r="C121" s="44"/>
      <c r="D121" s="34">
        <f t="shared" si="1"/>
      </c>
      <c r="E121" s="44"/>
    </row>
    <row r="122" spans="1:5" ht="19.5" customHeight="1">
      <c r="A122" s="29" t="s">
        <v>449</v>
      </c>
      <c r="B122" s="44"/>
      <c r="C122" s="44"/>
      <c r="D122" s="34">
        <f t="shared" si="1"/>
      </c>
      <c r="E122" s="44"/>
    </row>
    <row r="123" spans="1:5" ht="19.5" customHeight="1">
      <c r="A123" s="30" t="s">
        <v>513</v>
      </c>
      <c r="B123" s="44"/>
      <c r="C123" s="44"/>
      <c r="D123" s="34">
        <f t="shared" si="1"/>
      </c>
      <c r="E123" s="44"/>
    </row>
    <row r="124" spans="1:5" ht="19.5" customHeight="1">
      <c r="A124" s="30" t="s">
        <v>515</v>
      </c>
      <c r="B124" s="44"/>
      <c r="C124" s="44"/>
      <c r="D124" s="34">
        <f t="shared" si="1"/>
      </c>
      <c r="E124" s="44"/>
    </row>
    <row r="125" spans="1:5" ht="19.5" customHeight="1">
      <c r="A125" s="30" t="s">
        <v>516</v>
      </c>
      <c r="B125" s="44"/>
      <c r="C125" s="44"/>
      <c r="D125" s="34">
        <f t="shared" si="1"/>
      </c>
      <c r="E125" s="44"/>
    </row>
    <row r="126" spans="1:5" ht="19.5" customHeight="1">
      <c r="A126" s="29" t="s">
        <v>452</v>
      </c>
      <c r="B126" s="44"/>
      <c r="C126" s="44"/>
      <c r="D126" s="34">
        <f t="shared" si="1"/>
      </c>
      <c r="E126" s="44"/>
    </row>
    <row r="127" spans="1:5" ht="19.5" customHeight="1">
      <c r="A127" s="29" t="s">
        <v>517</v>
      </c>
      <c r="B127" s="44"/>
      <c r="C127" s="44"/>
      <c r="D127" s="34">
        <f t="shared" si="1"/>
      </c>
      <c r="E127" s="44"/>
    </row>
    <row r="128" spans="1:5" ht="19.5" customHeight="1">
      <c r="A128" s="44" t="s">
        <v>80</v>
      </c>
      <c r="B128" s="34">
        <f>SUM(B129:B138)</f>
        <v>0</v>
      </c>
      <c r="C128" s="34">
        <f>SUM(C129:C138)</f>
        <v>0</v>
      </c>
      <c r="D128" s="34">
        <f t="shared" si="1"/>
      </c>
      <c r="E128" s="44"/>
    </row>
    <row r="129" spans="1:5" ht="19.5" customHeight="1">
      <c r="A129" s="29" t="s">
        <v>445</v>
      </c>
      <c r="B129" s="44"/>
      <c r="C129" s="44"/>
      <c r="D129" s="34">
        <f t="shared" si="1"/>
      </c>
      <c r="E129" s="44"/>
    </row>
    <row r="130" spans="1:5" ht="19.5" customHeight="1">
      <c r="A130" s="29" t="s">
        <v>447</v>
      </c>
      <c r="B130" s="44"/>
      <c r="C130" s="44"/>
      <c r="D130" s="34">
        <f t="shared" si="1"/>
      </c>
      <c r="E130" s="44"/>
    </row>
    <row r="131" spans="1:5" ht="19.5" customHeight="1">
      <c r="A131" s="29" t="s">
        <v>449</v>
      </c>
      <c r="B131" s="44"/>
      <c r="C131" s="44"/>
      <c r="D131" s="34">
        <f t="shared" si="1"/>
      </c>
      <c r="E131" s="44"/>
    </row>
    <row r="132" spans="1:5" ht="19.5" customHeight="1">
      <c r="A132" s="30" t="s">
        <v>521</v>
      </c>
      <c r="B132" s="44"/>
      <c r="C132" s="44"/>
      <c r="D132" s="34">
        <f t="shared" si="1"/>
      </c>
      <c r="E132" s="44"/>
    </row>
    <row r="133" spans="1:5" ht="19.5" customHeight="1">
      <c r="A133" s="30" t="s">
        <v>522</v>
      </c>
      <c r="B133" s="44"/>
      <c r="C133" s="44"/>
      <c r="D133" s="34">
        <f aca="true" t="shared" si="2" ref="D133:D196">IF(B133=0,"",ROUND(C133/B133*100,1))</f>
      </c>
      <c r="E133" s="44"/>
    </row>
    <row r="134" spans="1:5" ht="19.5" customHeight="1">
      <c r="A134" s="30" t="s">
        <v>524</v>
      </c>
      <c r="B134" s="44"/>
      <c r="C134" s="44"/>
      <c r="D134" s="34">
        <f t="shared" si="2"/>
      </c>
      <c r="E134" s="44"/>
    </row>
    <row r="135" spans="1:5" ht="19.5" customHeight="1">
      <c r="A135" s="29" t="s">
        <v>525</v>
      </c>
      <c r="B135" s="44"/>
      <c r="C135" s="44"/>
      <c r="D135" s="34">
        <f t="shared" si="2"/>
      </c>
      <c r="E135" s="44"/>
    </row>
    <row r="136" spans="1:5" ht="19.5" customHeight="1">
      <c r="A136" s="29" t="s">
        <v>526</v>
      </c>
      <c r="B136" s="44"/>
      <c r="C136" s="44"/>
      <c r="D136" s="34">
        <f t="shared" si="2"/>
      </c>
      <c r="E136" s="44"/>
    </row>
    <row r="137" spans="1:5" ht="19.5" customHeight="1">
      <c r="A137" s="29" t="s">
        <v>452</v>
      </c>
      <c r="B137" s="44"/>
      <c r="C137" s="44"/>
      <c r="D137" s="34">
        <f t="shared" si="2"/>
      </c>
      <c r="E137" s="44"/>
    </row>
    <row r="138" spans="1:5" ht="19.5" customHeight="1">
      <c r="A138" s="30" t="s">
        <v>527</v>
      </c>
      <c r="B138" s="44"/>
      <c r="C138" s="44"/>
      <c r="D138" s="34">
        <f t="shared" si="2"/>
      </c>
      <c r="E138" s="44"/>
    </row>
    <row r="139" spans="1:5" ht="19.5" customHeight="1">
      <c r="A139" s="30" t="s">
        <v>81</v>
      </c>
      <c r="B139" s="34">
        <f>SUM(B140:B150)</f>
        <v>0</v>
      </c>
      <c r="C139" s="34">
        <f>SUM(C140:C150)</f>
        <v>0</v>
      </c>
      <c r="D139" s="34">
        <f t="shared" si="2"/>
      </c>
      <c r="E139" s="44"/>
    </row>
    <row r="140" spans="1:5" ht="19.5" customHeight="1">
      <c r="A140" s="30" t="s">
        <v>445</v>
      </c>
      <c r="B140" s="44"/>
      <c r="C140" s="44"/>
      <c r="D140" s="34">
        <f t="shared" si="2"/>
      </c>
      <c r="E140" s="44"/>
    </row>
    <row r="141" spans="1:5" ht="19.5" customHeight="1">
      <c r="A141" s="44" t="s">
        <v>447</v>
      </c>
      <c r="B141" s="44"/>
      <c r="C141" s="44"/>
      <c r="D141" s="34">
        <f t="shared" si="2"/>
      </c>
      <c r="E141" s="44"/>
    </row>
    <row r="142" spans="1:5" ht="19.5" customHeight="1">
      <c r="A142" s="29" t="s">
        <v>449</v>
      </c>
      <c r="B142" s="44"/>
      <c r="C142" s="44"/>
      <c r="D142" s="34">
        <f t="shared" si="2"/>
      </c>
      <c r="E142" s="44"/>
    </row>
    <row r="143" spans="1:5" ht="19.5" customHeight="1">
      <c r="A143" s="29" t="s">
        <v>506</v>
      </c>
      <c r="B143" s="44"/>
      <c r="C143" s="44"/>
      <c r="D143" s="34">
        <f t="shared" si="2"/>
      </c>
      <c r="E143" s="44"/>
    </row>
    <row r="144" spans="1:5" ht="19.5" customHeight="1">
      <c r="A144" s="29" t="s">
        <v>507</v>
      </c>
      <c r="B144" s="44"/>
      <c r="C144" s="44"/>
      <c r="D144" s="34">
        <f t="shared" si="2"/>
      </c>
      <c r="E144" s="44"/>
    </row>
    <row r="145" spans="1:5" ht="19.5" customHeight="1">
      <c r="A145" s="30" t="s">
        <v>509</v>
      </c>
      <c r="B145" s="44"/>
      <c r="C145" s="44"/>
      <c r="D145" s="34">
        <f t="shared" si="2"/>
      </c>
      <c r="E145" s="44"/>
    </row>
    <row r="146" spans="1:5" ht="19.5" customHeight="1">
      <c r="A146" s="30" t="s">
        <v>510</v>
      </c>
      <c r="B146" s="44"/>
      <c r="C146" s="44"/>
      <c r="D146" s="34">
        <f t="shared" si="2"/>
      </c>
      <c r="E146" s="44"/>
    </row>
    <row r="147" spans="1:5" ht="19.5" customHeight="1">
      <c r="A147" s="30" t="s">
        <v>511</v>
      </c>
      <c r="B147" s="44"/>
      <c r="C147" s="44"/>
      <c r="D147" s="34">
        <f t="shared" si="2"/>
      </c>
      <c r="E147" s="44"/>
    </row>
    <row r="148" spans="1:5" ht="19.5" customHeight="1">
      <c r="A148" s="29" t="s">
        <v>512</v>
      </c>
      <c r="B148" s="44"/>
      <c r="C148" s="44"/>
      <c r="D148" s="34">
        <f t="shared" si="2"/>
      </c>
      <c r="E148" s="44"/>
    </row>
    <row r="149" spans="1:5" ht="19.5" customHeight="1">
      <c r="A149" s="29" t="s">
        <v>452</v>
      </c>
      <c r="B149" s="44"/>
      <c r="C149" s="44"/>
      <c r="D149" s="34">
        <f t="shared" si="2"/>
      </c>
      <c r="E149" s="44"/>
    </row>
    <row r="150" spans="1:5" ht="19.5" customHeight="1">
      <c r="A150" s="29" t="s">
        <v>514</v>
      </c>
      <c r="B150" s="44"/>
      <c r="C150" s="44"/>
      <c r="D150" s="34">
        <f t="shared" si="2"/>
      </c>
      <c r="E150" s="44"/>
    </row>
    <row r="151" spans="1:5" ht="19.5" customHeight="1">
      <c r="A151" s="30" t="s">
        <v>82</v>
      </c>
      <c r="B151" s="34">
        <f>SUM(B152:B160)</f>
        <v>0</v>
      </c>
      <c r="C151" s="34">
        <f>SUM(C152:C160)</f>
        <v>0</v>
      </c>
      <c r="D151" s="34">
        <f t="shared" si="2"/>
      </c>
      <c r="E151" s="44"/>
    </row>
    <row r="152" spans="1:5" ht="19.5" customHeight="1">
      <c r="A152" s="30" t="s">
        <v>445</v>
      </c>
      <c r="B152" s="44"/>
      <c r="C152" s="44"/>
      <c r="D152" s="34">
        <f t="shared" si="2"/>
      </c>
      <c r="E152" s="44"/>
    </row>
    <row r="153" spans="1:5" ht="19.5" customHeight="1">
      <c r="A153" s="30" t="s">
        <v>447</v>
      </c>
      <c r="B153" s="44"/>
      <c r="C153" s="44"/>
      <c r="D153" s="34">
        <f t="shared" si="2"/>
      </c>
      <c r="E153" s="44"/>
    </row>
    <row r="154" spans="1:5" ht="19.5" customHeight="1">
      <c r="A154" s="44" t="s">
        <v>449</v>
      </c>
      <c r="B154" s="44"/>
      <c r="C154" s="44"/>
      <c r="D154" s="34">
        <f t="shared" si="2"/>
      </c>
      <c r="E154" s="44"/>
    </row>
    <row r="155" spans="1:5" ht="19.5" customHeight="1">
      <c r="A155" s="29" t="s">
        <v>518</v>
      </c>
      <c r="B155" s="44"/>
      <c r="C155" s="44"/>
      <c r="D155" s="34">
        <f t="shared" si="2"/>
      </c>
      <c r="E155" s="44"/>
    </row>
    <row r="156" spans="1:5" ht="19.5" customHeight="1">
      <c r="A156" s="29" t="s">
        <v>519</v>
      </c>
      <c r="B156" s="44"/>
      <c r="C156" s="44"/>
      <c r="D156" s="34">
        <f t="shared" si="2"/>
      </c>
      <c r="E156" s="44"/>
    </row>
    <row r="157" spans="1:5" ht="19.5" customHeight="1">
      <c r="A157" s="29" t="s">
        <v>520</v>
      </c>
      <c r="B157" s="44"/>
      <c r="C157" s="44"/>
      <c r="D157" s="34">
        <f t="shared" si="2"/>
      </c>
      <c r="E157" s="44"/>
    </row>
    <row r="158" spans="1:5" ht="19.5" customHeight="1">
      <c r="A158" s="30" t="s">
        <v>480</v>
      </c>
      <c r="B158" s="44"/>
      <c r="C158" s="44"/>
      <c r="D158" s="34">
        <f t="shared" si="2"/>
      </c>
      <c r="E158" s="44"/>
    </row>
    <row r="159" spans="1:5" ht="19.5" customHeight="1">
      <c r="A159" s="30" t="s">
        <v>452</v>
      </c>
      <c r="B159" s="44"/>
      <c r="C159" s="44"/>
      <c r="D159" s="34">
        <f t="shared" si="2"/>
      </c>
      <c r="E159" s="44"/>
    </row>
    <row r="160" spans="1:5" ht="19.5" customHeight="1">
      <c r="A160" s="30" t="s">
        <v>523</v>
      </c>
      <c r="B160" s="44"/>
      <c r="C160" s="44"/>
      <c r="D160" s="34">
        <f t="shared" si="2"/>
      </c>
      <c r="E160" s="44"/>
    </row>
    <row r="161" spans="1:5" ht="19.5" customHeight="1">
      <c r="A161" s="29" t="s">
        <v>83</v>
      </c>
      <c r="B161" s="34">
        <f>SUM(B162:B173)</f>
        <v>0</v>
      </c>
      <c r="C161" s="34">
        <f>SUM(C162:C173)</f>
        <v>0</v>
      </c>
      <c r="D161" s="34">
        <f t="shared" si="2"/>
      </c>
      <c r="E161" s="44"/>
    </row>
    <row r="162" spans="1:5" ht="19.5" customHeight="1">
      <c r="A162" s="29" t="s">
        <v>445</v>
      </c>
      <c r="B162" s="44"/>
      <c r="C162" s="44"/>
      <c r="D162" s="34">
        <f t="shared" si="2"/>
      </c>
      <c r="E162" s="44"/>
    </row>
    <row r="163" spans="1:5" ht="19.5" customHeight="1">
      <c r="A163" s="29" t="s">
        <v>447</v>
      </c>
      <c r="B163" s="44"/>
      <c r="C163" s="44"/>
      <c r="D163" s="34">
        <f t="shared" si="2"/>
      </c>
      <c r="E163" s="44"/>
    </row>
    <row r="164" spans="1:5" ht="19.5" customHeight="1">
      <c r="A164" s="30" t="s">
        <v>449</v>
      </c>
      <c r="B164" s="44"/>
      <c r="C164" s="44"/>
      <c r="D164" s="34">
        <f t="shared" si="2"/>
      </c>
      <c r="E164" s="44"/>
    </row>
    <row r="165" spans="1:5" ht="19.5" customHeight="1">
      <c r="A165" s="30" t="s">
        <v>528</v>
      </c>
      <c r="B165" s="44"/>
      <c r="C165" s="44"/>
      <c r="D165" s="34">
        <f t="shared" si="2"/>
      </c>
      <c r="E165" s="44"/>
    </row>
    <row r="166" spans="1:5" ht="20.25" customHeight="1">
      <c r="A166" s="30" t="s">
        <v>529</v>
      </c>
      <c r="B166" s="44"/>
      <c r="C166" s="44"/>
      <c r="D166" s="34">
        <f t="shared" si="2"/>
      </c>
      <c r="E166" s="44"/>
    </row>
    <row r="167" spans="1:5" ht="19.5" customHeight="1">
      <c r="A167" s="30" t="s">
        <v>530</v>
      </c>
      <c r="B167" s="44"/>
      <c r="C167" s="44"/>
      <c r="D167" s="34">
        <f t="shared" si="2"/>
      </c>
      <c r="E167" s="44"/>
    </row>
    <row r="168" spans="1:5" ht="19.5" customHeight="1">
      <c r="A168" s="29" t="s">
        <v>532</v>
      </c>
      <c r="B168" s="44"/>
      <c r="C168" s="44"/>
      <c r="D168" s="34">
        <f t="shared" si="2"/>
      </c>
      <c r="E168" s="44"/>
    </row>
    <row r="169" spans="1:5" ht="19.5" customHeight="1">
      <c r="A169" s="29" t="s">
        <v>533</v>
      </c>
      <c r="B169" s="44"/>
      <c r="C169" s="44"/>
      <c r="D169" s="34">
        <f t="shared" si="2"/>
      </c>
      <c r="E169" s="44"/>
    </row>
    <row r="170" spans="1:5" ht="19.5" customHeight="1">
      <c r="A170" s="29" t="s">
        <v>535</v>
      </c>
      <c r="B170" s="44"/>
      <c r="C170" s="44"/>
      <c r="D170" s="34">
        <f t="shared" si="2"/>
      </c>
      <c r="E170" s="44"/>
    </row>
    <row r="171" spans="1:5" ht="19.5" customHeight="1">
      <c r="A171" s="30" t="s">
        <v>480</v>
      </c>
      <c r="B171" s="44"/>
      <c r="C171" s="44"/>
      <c r="D171" s="34">
        <f t="shared" si="2"/>
      </c>
      <c r="E171" s="44"/>
    </row>
    <row r="172" spans="1:5" ht="19.5" customHeight="1">
      <c r="A172" s="30" t="s">
        <v>452</v>
      </c>
      <c r="B172" s="44"/>
      <c r="C172" s="44"/>
      <c r="D172" s="34">
        <f t="shared" si="2"/>
      </c>
      <c r="E172" s="44"/>
    </row>
    <row r="173" spans="1:5" ht="19.5" customHeight="1">
      <c r="A173" s="30" t="s">
        <v>536</v>
      </c>
      <c r="B173" s="44"/>
      <c r="C173" s="44"/>
      <c r="D173" s="34">
        <f t="shared" si="2"/>
      </c>
      <c r="E173" s="44"/>
    </row>
    <row r="174" spans="1:5" ht="19.5" customHeight="1">
      <c r="A174" s="29" t="s">
        <v>84</v>
      </c>
      <c r="B174" s="34">
        <f>SUM(B175:B180)</f>
        <v>0</v>
      </c>
      <c r="C174" s="34">
        <f>SUM(C175:C180)</f>
        <v>0</v>
      </c>
      <c r="D174" s="34">
        <f t="shared" si="2"/>
      </c>
      <c r="E174" s="44"/>
    </row>
    <row r="175" spans="1:5" ht="19.5" customHeight="1">
      <c r="A175" s="29" t="s">
        <v>445</v>
      </c>
      <c r="B175" s="44"/>
      <c r="C175" s="44"/>
      <c r="D175" s="34">
        <f t="shared" si="2"/>
      </c>
      <c r="E175" s="44"/>
    </row>
    <row r="176" spans="1:5" s="3" customFormat="1" ht="19.5" customHeight="1">
      <c r="A176" s="29" t="s">
        <v>447</v>
      </c>
      <c r="B176" s="44"/>
      <c r="C176" s="44"/>
      <c r="D176" s="34">
        <f t="shared" si="2"/>
      </c>
      <c r="E176" s="44"/>
    </row>
    <row r="177" spans="1:5" ht="19.5" customHeight="1">
      <c r="A177" s="30" t="s">
        <v>449</v>
      </c>
      <c r="B177" s="44"/>
      <c r="C177" s="44"/>
      <c r="D177" s="34">
        <f t="shared" si="2"/>
      </c>
      <c r="E177" s="44"/>
    </row>
    <row r="178" spans="1:5" ht="19.5" customHeight="1">
      <c r="A178" s="30" t="s">
        <v>539</v>
      </c>
      <c r="B178" s="44"/>
      <c r="C178" s="44"/>
      <c r="D178" s="34">
        <f t="shared" si="2"/>
      </c>
      <c r="E178" s="44"/>
    </row>
    <row r="179" spans="1:5" ht="19.5" customHeight="1">
      <c r="A179" s="30" t="s">
        <v>452</v>
      </c>
      <c r="B179" s="44"/>
      <c r="C179" s="44"/>
      <c r="D179" s="34">
        <f t="shared" si="2"/>
      </c>
      <c r="E179" s="44"/>
    </row>
    <row r="180" spans="1:5" ht="19.5" customHeight="1">
      <c r="A180" s="44" t="s">
        <v>540</v>
      </c>
      <c r="B180" s="44"/>
      <c r="C180" s="44"/>
      <c r="D180" s="34">
        <f t="shared" si="2"/>
      </c>
      <c r="E180" s="44"/>
    </row>
    <row r="181" spans="1:5" ht="19.5" customHeight="1">
      <c r="A181" s="29" t="s">
        <v>85</v>
      </c>
      <c r="B181" s="34">
        <f>SUM(B182:B187)</f>
        <v>0</v>
      </c>
      <c r="C181" s="34">
        <f>SUM(C182:C187)</f>
        <v>0</v>
      </c>
      <c r="D181" s="34">
        <f t="shared" si="2"/>
      </c>
      <c r="E181" s="44"/>
    </row>
    <row r="182" spans="1:5" ht="19.5" customHeight="1">
      <c r="A182" s="29" t="s">
        <v>445</v>
      </c>
      <c r="B182" s="44"/>
      <c r="C182" s="44"/>
      <c r="D182" s="34">
        <f t="shared" si="2"/>
      </c>
      <c r="E182" s="44"/>
    </row>
    <row r="183" spans="1:5" ht="20.25" customHeight="1">
      <c r="A183" s="29" t="s">
        <v>447</v>
      </c>
      <c r="B183" s="44"/>
      <c r="C183" s="44"/>
      <c r="D183" s="34">
        <f t="shared" si="2"/>
      </c>
      <c r="E183" s="44"/>
    </row>
    <row r="184" spans="1:5" ht="19.5" customHeight="1">
      <c r="A184" s="30" t="s">
        <v>449</v>
      </c>
      <c r="B184" s="44"/>
      <c r="C184" s="44"/>
      <c r="D184" s="34">
        <f t="shared" si="2"/>
      </c>
      <c r="E184" s="44"/>
    </row>
    <row r="185" spans="1:5" ht="19.5" customHeight="1">
      <c r="A185" s="30" t="s">
        <v>542</v>
      </c>
      <c r="B185" s="44"/>
      <c r="C185" s="44"/>
      <c r="D185" s="34">
        <f t="shared" si="2"/>
      </c>
      <c r="E185" s="44"/>
    </row>
    <row r="186" spans="1:5" ht="19.5" customHeight="1">
      <c r="A186" s="30" t="s">
        <v>452</v>
      </c>
      <c r="B186" s="44"/>
      <c r="C186" s="44"/>
      <c r="D186" s="34">
        <f t="shared" si="2"/>
      </c>
      <c r="E186" s="44"/>
    </row>
    <row r="187" spans="1:5" ht="19.5" customHeight="1">
      <c r="A187" s="29" t="s">
        <v>543</v>
      </c>
      <c r="B187" s="44"/>
      <c r="C187" s="44"/>
      <c r="D187" s="34">
        <f t="shared" si="2"/>
      </c>
      <c r="E187" s="44"/>
    </row>
    <row r="188" spans="1:5" ht="19.5" customHeight="1">
      <c r="A188" s="29" t="s">
        <v>86</v>
      </c>
      <c r="B188" s="34">
        <f>SUM(B189:B196)</f>
        <v>0</v>
      </c>
      <c r="C188" s="34">
        <f>SUM(C189:C196)</f>
        <v>0</v>
      </c>
      <c r="D188" s="34">
        <f t="shared" si="2"/>
      </c>
      <c r="E188" s="44"/>
    </row>
    <row r="189" spans="1:5" ht="19.5" customHeight="1">
      <c r="A189" s="29" t="s">
        <v>445</v>
      </c>
      <c r="B189" s="44"/>
      <c r="C189" s="44"/>
      <c r="D189" s="34">
        <f t="shared" si="2"/>
      </c>
      <c r="E189" s="44"/>
    </row>
    <row r="190" spans="1:5" ht="19.5" customHeight="1">
      <c r="A190" s="30" t="s">
        <v>447</v>
      </c>
      <c r="B190" s="44"/>
      <c r="C190" s="44"/>
      <c r="D190" s="34">
        <f t="shared" si="2"/>
      </c>
      <c r="E190" s="44"/>
    </row>
    <row r="191" spans="1:5" ht="19.5" customHeight="1">
      <c r="A191" s="30" t="s">
        <v>449</v>
      </c>
      <c r="B191" s="44"/>
      <c r="C191" s="44"/>
      <c r="D191" s="34">
        <f t="shared" si="2"/>
      </c>
      <c r="E191" s="44"/>
    </row>
    <row r="192" spans="1:5" ht="19.5" customHeight="1">
      <c r="A192" s="30" t="s">
        <v>547</v>
      </c>
      <c r="B192" s="44"/>
      <c r="C192" s="44"/>
      <c r="D192" s="34">
        <f t="shared" si="2"/>
      </c>
      <c r="E192" s="44"/>
    </row>
    <row r="193" spans="1:5" ht="19.5" customHeight="1">
      <c r="A193" s="44" t="s">
        <v>548</v>
      </c>
      <c r="B193" s="44"/>
      <c r="C193" s="44"/>
      <c r="D193" s="34">
        <f t="shared" si="2"/>
      </c>
      <c r="E193" s="44"/>
    </row>
    <row r="194" spans="1:5" ht="19.5" customHeight="1">
      <c r="A194" s="29" t="s">
        <v>531</v>
      </c>
      <c r="B194" s="44"/>
      <c r="C194" s="44"/>
      <c r="D194" s="34">
        <f t="shared" si="2"/>
      </c>
      <c r="E194" s="44"/>
    </row>
    <row r="195" spans="1:5" ht="19.5" customHeight="1">
      <c r="A195" s="29" t="s">
        <v>452</v>
      </c>
      <c r="B195" s="44"/>
      <c r="C195" s="44"/>
      <c r="D195" s="34">
        <f t="shared" si="2"/>
      </c>
      <c r="E195" s="44"/>
    </row>
    <row r="196" spans="1:5" ht="19.5" customHeight="1">
      <c r="A196" s="29" t="s">
        <v>534</v>
      </c>
      <c r="B196" s="44"/>
      <c r="C196" s="44"/>
      <c r="D196" s="34">
        <f t="shared" si="2"/>
      </c>
      <c r="E196" s="44"/>
    </row>
    <row r="197" spans="1:5" ht="19.5" customHeight="1">
      <c r="A197" s="30" t="s">
        <v>87</v>
      </c>
      <c r="B197" s="34">
        <f>SUM(B198:B202)</f>
        <v>0</v>
      </c>
      <c r="C197" s="34">
        <f>SUM(C198:C202)</f>
        <v>0</v>
      </c>
      <c r="D197" s="34">
        <f aca="true" t="shared" si="3" ref="D197:D260">IF(B197=0,"",ROUND(C197/B197*100,1))</f>
      </c>
      <c r="E197" s="44"/>
    </row>
    <row r="198" spans="1:5" ht="19.5" customHeight="1">
      <c r="A198" s="30" t="s">
        <v>445</v>
      </c>
      <c r="B198" s="44"/>
      <c r="C198" s="44"/>
      <c r="D198" s="34">
        <f t="shared" si="3"/>
      </c>
      <c r="E198" s="44"/>
    </row>
    <row r="199" spans="1:5" ht="19.5" customHeight="1">
      <c r="A199" s="30" t="s">
        <v>447</v>
      </c>
      <c r="B199" s="44"/>
      <c r="C199" s="44"/>
      <c r="D199" s="34">
        <f t="shared" si="3"/>
      </c>
      <c r="E199" s="44"/>
    </row>
    <row r="200" spans="1:5" ht="19.5" customHeight="1">
      <c r="A200" s="29" t="s">
        <v>449</v>
      </c>
      <c r="B200" s="44"/>
      <c r="C200" s="44"/>
      <c r="D200" s="34">
        <f t="shared" si="3"/>
      </c>
      <c r="E200" s="44"/>
    </row>
    <row r="201" spans="1:5" ht="19.5" customHeight="1">
      <c r="A201" s="29" t="s">
        <v>537</v>
      </c>
      <c r="B201" s="44"/>
      <c r="C201" s="44"/>
      <c r="D201" s="34">
        <f t="shared" si="3"/>
      </c>
      <c r="E201" s="44"/>
    </row>
    <row r="202" spans="1:5" ht="19.5" customHeight="1">
      <c r="A202" s="29" t="s">
        <v>538</v>
      </c>
      <c r="B202" s="44"/>
      <c r="C202" s="44"/>
      <c r="D202" s="34">
        <f t="shared" si="3"/>
      </c>
      <c r="E202" s="44"/>
    </row>
    <row r="203" spans="1:5" ht="19.5" customHeight="1">
      <c r="A203" s="30" t="s">
        <v>88</v>
      </c>
      <c r="B203" s="34">
        <f>SUM(B204:B209)</f>
        <v>0</v>
      </c>
      <c r="C203" s="34">
        <f>SUM(C204:C209)</f>
        <v>0</v>
      </c>
      <c r="D203" s="34">
        <f t="shared" si="3"/>
      </c>
      <c r="E203" s="44"/>
    </row>
    <row r="204" spans="1:5" ht="19.5" customHeight="1">
      <c r="A204" s="30" t="s">
        <v>445</v>
      </c>
      <c r="B204" s="44"/>
      <c r="C204" s="44"/>
      <c r="D204" s="34">
        <f t="shared" si="3"/>
      </c>
      <c r="E204" s="44"/>
    </row>
    <row r="205" spans="1:5" ht="19.5" customHeight="1">
      <c r="A205" s="30" t="s">
        <v>447</v>
      </c>
      <c r="B205" s="44"/>
      <c r="C205" s="44"/>
      <c r="D205" s="34">
        <f t="shared" si="3"/>
      </c>
      <c r="E205" s="44"/>
    </row>
    <row r="206" spans="1:5" ht="19.5" customHeight="1">
      <c r="A206" s="44" t="s">
        <v>449</v>
      </c>
      <c r="B206" s="44"/>
      <c r="C206" s="44"/>
      <c r="D206" s="34">
        <f t="shared" si="3"/>
      </c>
      <c r="E206" s="44"/>
    </row>
    <row r="207" spans="1:5" ht="19.5" customHeight="1">
      <c r="A207" s="29" t="s">
        <v>469</v>
      </c>
      <c r="B207" s="44"/>
      <c r="C207" s="44"/>
      <c r="D207" s="34">
        <f t="shared" si="3"/>
      </c>
      <c r="E207" s="44"/>
    </row>
    <row r="208" spans="1:5" ht="19.5" customHeight="1">
      <c r="A208" s="29" t="s">
        <v>452</v>
      </c>
      <c r="B208" s="44"/>
      <c r="C208" s="44"/>
      <c r="D208" s="34">
        <f t="shared" si="3"/>
      </c>
      <c r="E208" s="44"/>
    </row>
    <row r="209" spans="1:5" ht="19.5" customHeight="1">
      <c r="A209" s="29" t="s">
        <v>541</v>
      </c>
      <c r="B209" s="44"/>
      <c r="C209" s="44"/>
      <c r="D209" s="34">
        <f t="shared" si="3"/>
      </c>
      <c r="E209" s="44"/>
    </row>
    <row r="210" spans="1:5" ht="19.5" customHeight="1">
      <c r="A210" s="30" t="s">
        <v>89</v>
      </c>
      <c r="B210" s="34">
        <f>SUM(B211:B217)</f>
        <v>0</v>
      </c>
      <c r="C210" s="34">
        <f>SUM(C211:C217)</f>
        <v>30</v>
      </c>
      <c r="D210" s="34">
        <f t="shared" si="3"/>
      </c>
      <c r="E210" s="44"/>
    </row>
    <row r="211" spans="1:5" ht="19.5" customHeight="1">
      <c r="A211" s="30" t="s">
        <v>445</v>
      </c>
      <c r="B211" s="44"/>
      <c r="C211" s="44"/>
      <c r="D211" s="34">
        <f t="shared" si="3"/>
      </c>
      <c r="E211" s="49"/>
    </row>
    <row r="212" spans="1:5" ht="19.5" customHeight="1">
      <c r="A212" s="30" t="s">
        <v>447</v>
      </c>
      <c r="B212" s="44"/>
      <c r="C212" s="44"/>
      <c r="D212" s="34">
        <f t="shared" si="3"/>
      </c>
      <c r="E212" s="49"/>
    </row>
    <row r="213" spans="1:5" ht="19.5" customHeight="1">
      <c r="A213" s="29" t="s">
        <v>449</v>
      </c>
      <c r="B213" s="49"/>
      <c r="C213" s="49"/>
      <c r="D213" s="34">
        <f t="shared" si="3"/>
      </c>
      <c r="E213" s="49"/>
    </row>
    <row r="214" spans="1:5" ht="19.5" customHeight="1">
      <c r="A214" s="29" t="s">
        <v>544</v>
      </c>
      <c r="B214" s="49"/>
      <c r="C214" s="44"/>
      <c r="D214" s="34">
        <f t="shared" si="3"/>
      </c>
      <c r="E214" s="44"/>
    </row>
    <row r="215" spans="1:5" ht="19.5" customHeight="1">
      <c r="A215" s="29" t="s">
        <v>545</v>
      </c>
      <c r="B215" s="49"/>
      <c r="C215" s="44"/>
      <c r="D215" s="34">
        <f t="shared" si="3"/>
      </c>
      <c r="E215" s="44"/>
    </row>
    <row r="216" spans="1:5" ht="19.5" customHeight="1">
      <c r="A216" s="30" t="s">
        <v>452</v>
      </c>
      <c r="B216" s="44"/>
      <c r="C216" s="5"/>
      <c r="D216" s="34">
        <f t="shared" si="3"/>
      </c>
      <c r="E216" s="44"/>
    </row>
    <row r="217" spans="1:5" ht="19.5" customHeight="1">
      <c r="A217" s="30" t="s">
        <v>546</v>
      </c>
      <c r="B217" s="44"/>
      <c r="C217" s="5">
        <v>30</v>
      </c>
      <c r="D217" s="34">
        <f t="shared" si="3"/>
      </c>
      <c r="E217" s="44"/>
    </row>
    <row r="218" spans="1:5" ht="19.5" customHeight="1">
      <c r="A218" s="30" t="s">
        <v>90</v>
      </c>
      <c r="B218" s="33">
        <f>SUM(B219:B224)</f>
        <v>0</v>
      </c>
      <c r="C218" s="33">
        <f>SUM(C219:C224)</f>
        <v>0</v>
      </c>
      <c r="D218" s="34">
        <f t="shared" si="3"/>
      </c>
      <c r="E218" s="44"/>
    </row>
    <row r="219" spans="1:5" ht="19.5" customHeight="1">
      <c r="A219" s="30" t="s">
        <v>445</v>
      </c>
      <c r="B219" s="5"/>
      <c r="C219" s="5"/>
      <c r="D219" s="34">
        <f t="shared" si="3"/>
      </c>
      <c r="E219" s="44"/>
    </row>
    <row r="220" spans="1:5" ht="19.5" customHeight="1">
      <c r="A220" s="29" t="s">
        <v>447</v>
      </c>
      <c r="B220" s="27"/>
      <c r="C220" s="27"/>
      <c r="D220" s="34">
        <f t="shared" si="3"/>
      </c>
      <c r="E220" s="44"/>
    </row>
    <row r="221" spans="1:5" ht="19.5" customHeight="1">
      <c r="A221" s="29" t="s">
        <v>449</v>
      </c>
      <c r="B221" s="27"/>
      <c r="C221" s="27"/>
      <c r="D221" s="34">
        <f t="shared" si="3"/>
      </c>
      <c r="E221" s="44"/>
    </row>
    <row r="222" spans="1:5" ht="19.5" customHeight="1">
      <c r="A222" s="29" t="s">
        <v>550</v>
      </c>
      <c r="B222" s="27"/>
      <c r="C222" s="27"/>
      <c r="D222" s="34">
        <f t="shared" si="3"/>
      </c>
      <c r="E222" s="44"/>
    </row>
    <row r="223" spans="1:5" ht="19.5" customHeight="1">
      <c r="A223" s="30" t="s">
        <v>452</v>
      </c>
      <c r="B223" s="27"/>
      <c r="C223" s="27"/>
      <c r="D223" s="34">
        <f t="shared" si="3"/>
      </c>
      <c r="E223" s="44"/>
    </row>
    <row r="224" spans="1:5" ht="19.5" customHeight="1">
      <c r="A224" s="30" t="s">
        <v>551</v>
      </c>
      <c r="B224" s="27"/>
      <c r="C224" s="27"/>
      <c r="D224" s="34">
        <f t="shared" si="3"/>
      </c>
      <c r="E224" s="44"/>
    </row>
    <row r="225" spans="1:5" ht="19.5" customHeight="1">
      <c r="A225" s="30" t="s">
        <v>91</v>
      </c>
      <c r="B225" s="35">
        <f>SUM(B226:B230)</f>
        <v>20</v>
      </c>
      <c r="C225" s="35">
        <f>SUM(C226:C230)</f>
        <v>50</v>
      </c>
      <c r="D225" s="34">
        <f t="shared" si="3"/>
        <v>250</v>
      </c>
      <c r="E225" s="44"/>
    </row>
    <row r="226" spans="1:5" ht="19.5" customHeight="1">
      <c r="A226" s="29" t="s">
        <v>445</v>
      </c>
      <c r="B226" s="27"/>
      <c r="C226" s="27"/>
      <c r="D226" s="34">
        <f t="shared" si="3"/>
      </c>
      <c r="E226" s="44"/>
    </row>
    <row r="227" spans="1:5" ht="19.5" customHeight="1">
      <c r="A227" s="29" t="s">
        <v>447</v>
      </c>
      <c r="B227" s="27"/>
      <c r="C227" s="27"/>
      <c r="D227" s="34">
        <f t="shared" si="3"/>
      </c>
      <c r="E227" s="44"/>
    </row>
    <row r="228" spans="1:5" ht="19.5" customHeight="1">
      <c r="A228" s="29" t="s">
        <v>449</v>
      </c>
      <c r="B228" s="5"/>
      <c r="C228" s="5"/>
      <c r="D228" s="34">
        <f t="shared" si="3"/>
      </c>
      <c r="E228" s="44"/>
    </row>
    <row r="229" spans="1:5" ht="19.5" customHeight="1">
      <c r="A229" s="30" t="s">
        <v>452</v>
      </c>
      <c r="B229" s="5"/>
      <c r="C229" s="5"/>
      <c r="D229" s="34">
        <f t="shared" si="3"/>
      </c>
      <c r="E229" s="44"/>
    </row>
    <row r="230" spans="1:5" ht="19.5" customHeight="1">
      <c r="A230" s="30" t="s">
        <v>554</v>
      </c>
      <c r="B230" s="5">
        <v>20</v>
      </c>
      <c r="C230" s="5">
        <v>50</v>
      </c>
      <c r="D230" s="34">
        <f t="shared" si="3"/>
        <v>250</v>
      </c>
      <c r="E230" s="44"/>
    </row>
    <row r="231" spans="1:5" ht="19.5" customHeight="1">
      <c r="A231" s="30" t="s">
        <v>92</v>
      </c>
      <c r="B231" s="33">
        <f>SUM(B232:B236)</f>
        <v>0</v>
      </c>
      <c r="C231" s="33">
        <f>SUM(C232:C236)</f>
        <v>0</v>
      </c>
      <c r="D231" s="34">
        <f t="shared" si="3"/>
      </c>
      <c r="E231" s="44"/>
    </row>
    <row r="232" spans="1:5" ht="19.5" customHeight="1">
      <c r="A232" s="44" t="s">
        <v>445</v>
      </c>
      <c r="B232" s="44"/>
      <c r="C232" s="44"/>
      <c r="D232" s="34">
        <f t="shared" si="3"/>
      </c>
      <c r="E232" s="44"/>
    </row>
    <row r="233" spans="1:5" ht="19.5" customHeight="1">
      <c r="A233" s="29" t="s">
        <v>447</v>
      </c>
      <c r="B233" s="44"/>
      <c r="C233" s="44"/>
      <c r="D233" s="34">
        <f t="shared" si="3"/>
      </c>
      <c r="E233" s="44"/>
    </row>
    <row r="234" spans="1:5" ht="19.5" customHeight="1">
      <c r="A234" s="29" t="s">
        <v>449</v>
      </c>
      <c r="B234" s="44"/>
      <c r="C234" s="44"/>
      <c r="D234" s="34">
        <f t="shared" si="3"/>
      </c>
      <c r="E234" s="44"/>
    </row>
    <row r="235" spans="1:5" ht="19.5" customHeight="1">
      <c r="A235" s="29" t="s">
        <v>452</v>
      </c>
      <c r="B235" s="44"/>
      <c r="C235" s="44"/>
      <c r="D235" s="34">
        <f t="shared" si="3"/>
      </c>
      <c r="E235" s="44"/>
    </row>
    <row r="236" spans="1:5" ht="19.5" customHeight="1">
      <c r="A236" s="30" t="s">
        <v>556</v>
      </c>
      <c r="B236" s="44"/>
      <c r="C236" s="44"/>
      <c r="D236" s="34">
        <f t="shared" si="3"/>
      </c>
      <c r="E236" s="44"/>
    </row>
    <row r="237" spans="1:5" ht="19.5" customHeight="1">
      <c r="A237" s="30" t="s">
        <v>93</v>
      </c>
      <c r="B237" s="34">
        <f>SUM(B238:B242)</f>
        <v>0</v>
      </c>
      <c r="C237" s="34">
        <f>SUM(C238:C242)</f>
        <v>0</v>
      </c>
      <c r="D237" s="34">
        <f t="shared" si="3"/>
      </c>
      <c r="E237" s="44"/>
    </row>
    <row r="238" spans="1:5" ht="19.5" customHeight="1">
      <c r="A238" s="30" t="s">
        <v>445</v>
      </c>
      <c r="B238" s="44"/>
      <c r="C238" s="44"/>
      <c r="D238" s="34">
        <f t="shared" si="3"/>
      </c>
      <c r="E238" s="44"/>
    </row>
    <row r="239" spans="1:5" ht="19.5" customHeight="1">
      <c r="A239" s="29" t="s">
        <v>447</v>
      </c>
      <c r="B239" s="44"/>
      <c r="C239" s="44"/>
      <c r="D239" s="34">
        <f t="shared" si="3"/>
      </c>
      <c r="E239" s="44"/>
    </row>
    <row r="240" spans="1:5" ht="19.5" customHeight="1">
      <c r="A240" s="29" t="s">
        <v>449</v>
      </c>
      <c r="B240" s="44"/>
      <c r="C240" s="44"/>
      <c r="D240" s="34">
        <f t="shared" si="3"/>
      </c>
      <c r="E240" s="44"/>
    </row>
    <row r="241" spans="1:5" ht="19.5" customHeight="1">
      <c r="A241" s="29" t="s">
        <v>452</v>
      </c>
      <c r="B241" s="44"/>
      <c r="C241" s="44"/>
      <c r="D241" s="34">
        <f t="shared" si="3"/>
      </c>
      <c r="E241" s="44"/>
    </row>
    <row r="242" spans="1:5" ht="19.5" customHeight="1">
      <c r="A242" s="30" t="s">
        <v>563</v>
      </c>
      <c r="B242" s="44"/>
      <c r="C242" s="44"/>
      <c r="D242" s="34">
        <f t="shared" si="3"/>
      </c>
      <c r="E242" s="44"/>
    </row>
    <row r="243" spans="1:5" ht="19.5" customHeight="1">
      <c r="A243" s="30" t="s">
        <v>94</v>
      </c>
      <c r="B243" s="34">
        <f>SUM(B244:B248)</f>
        <v>0</v>
      </c>
      <c r="C243" s="34">
        <f>SUM(C244:C248)</f>
        <v>0</v>
      </c>
      <c r="D243" s="34">
        <f t="shared" si="3"/>
      </c>
      <c r="E243" s="44"/>
    </row>
    <row r="244" spans="1:5" ht="19.5" customHeight="1">
      <c r="A244" s="30" t="s">
        <v>445</v>
      </c>
      <c r="B244" s="44"/>
      <c r="C244" s="44"/>
      <c r="D244" s="34">
        <f t="shared" si="3"/>
      </c>
      <c r="E244" s="44"/>
    </row>
    <row r="245" spans="1:5" ht="19.5" customHeight="1">
      <c r="A245" s="44" t="s">
        <v>447</v>
      </c>
      <c r="B245" s="44"/>
      <c r="C245" s="44"/>
      <c r="D245" s="34">
        <f t="shared" si="3"/>
      </c>
      <c r="E245" s="44"/>
    </row>
    <row r="246" spans="1:5" ht="19.5" customHeight="1">
      <c r="A246" s="29" t="s">
        <v>449</v>
      </c>
      <c r="B246" s="44"/>
      <c r="C246" s="44"/>
      <c r="D246" s="34">
        <f t="shared" si="3"/>
      </c>
      <c r="E246" s="44"/>
    </row>
    <row r="247" spans="1:5" ht="19.5" customHeight="1">
      <c r="A247" s="29" t="s">
        <v>452</v>
      </c>
      <c r="B247" s="44"/>
      <c r="C247" s="44"/>
      <c r="D247" s="34">
        <f t="shared" si="3"/>
      </c>
      <c r="E247" s="44"/>
    </row>
    <row r="248" spans="1:5" ht="19.5" customHeight="1">
      <c r="A248" s="29" t="s">
        <v>549</v>
      </c>
      <c r="B248" s="44"/>
      <c r="C248" s="44"/>
      <c r="D248" s="34">
        <f t="shared" si="3"/>
      </c>
      <c r="E248" s="44"/>
    </row>
    <row r="249" spans="1:5" ht="19.5" customHeight="1">
      <c r="A249" s="30" t="s">
        <v>95</v>
      </c>
      <c r="B249" s="34">
        <f>SUM(B250:B254)</f>
        <v>5</v>
      </c>
      <c r="C249" s="34">
        <f>SUM(C250:C254)</f>
        <v>10</v>
      </c>
      <c r="D249" s="34">
        <f t="shared" si="3"/>
        <v>200</v>
      </c>
      <c r="E249" s="44"/>
    </row>
    <row r="250" spans="1:5" ht="19.5" customHeight="1">
      <c r="A250" s="30" t="s">
        <v>445</v>
      </c>
      <c r="B250" s="44"/>
      <c r="C250" s="44"/>
      <c r="D250" s="34">
        <f t="shared" si="3"/>
      </c>
      <c r="E250" s="44"/>
    </row>
    <row r="251" spans="1:5" ht="19.5" customHeight="1">
      <c r="A251" s="30" t="s">
        <v>447</v>
      </c>
      <c r="B251" s="44"/>
      <c r="C251" s="44"/>
      <c r="D251" s="34">
        <f t="shared" si="3"/>
      </c>
      <c r="E251" s="44"/>
    </row>
    <row r="252" spans="1:5" ht="19.5" customHeight="1">
      <c r="A252" s="29" t="s">
        <v>449</v>
      </c>
      <c r="B252" s="44"/>
      <c r="C252" s="44"/>
      <c r="D252" s="34">
        <f t="shared" si="3"/>
      </c>
      <c r="E252" s="44"/>
    </row>
    <row r="253" spans="1:5" ht="19.5" customHeight="1">
      <c r="A253" s="29" t="s">
        <v>452</v>
      </c>
      <c r="B253" s="44"/>
      <c r="C253" s="44"/>
      <c r="D253" s="34">
        <f t="shared" si="3"/>
      </c>
      <c r="E253" s="44"/>
    </row>
    <row r="254" spans="1:5" ht="19.5" customHeight="1">
      <c r="A254" s="29" t="s">
        <v>552</v>
      </c>
      <c r="B254" s="44">
        <v>5</v>
      </c>
      <c r="C254" s="44">
        <v>10</v>
      </c>
      <c r="D254" s="34">
        <f t="shared" si="3"/>
        <v>200</v>
      </c>
      <c r="E254" s="44"/>
    </row>
    <row r="255" spans="1:5" ht="19.5" customHeight="1">
      <c r="A255" s="30" t="s">
        <v>96</v>
      </c>
      <c r="B255" s="34">
        <f>SUM(B256:B257)</f>
        <v>50</v>
      </c>
      <c r="C255" s="34">
        <f>SUM(C256:C257)</f>
        <v>40</v>
      </c>
      <c r="D255" s="34">
        <f t="shared" si="3"/>
        <v>80</v>
      </c>
      <c r="E255" s="44"/>
    </row>
    <row r="256" spans="1:5" ht="19.5" customHeight="1">
      <c r="A256" s="30" t="s">
        <v>553</v>
      </c>
      <c r="B256" s="44"/>
      <c r="C256" s="44"/>
      <c r="D256" s="34">
        <f t="shared" si="3"/>
      </c>
      <c r="E256" s="44"/>
    </row>
    <row r="257" spans="1:5" ht="19.5" customHeight="1">
      <c r="A257" s="30" t="s">
        <v>555</v>
      </c>
      <c r="B257" s="44">
        <v>50</v>
      </c>
      <c r="C257" s="44">
        <v>40</v>
      </c>
      <c r="D257" s="34">
        <f t="shared" si="3"/>
        <v>80</v>
      </c>
      <c r="E257" s="44"/>
    </row>
    <row r="258" spans="1:5" ht="19.5" customHeight="1">
      <c r="A258" s="44" t="s">
        <v>97</v>
      </c>
      <c r="B258" s="34">
        <f>SUM(B259:B260)</f>
        <v>0</v>
      </c>
      <c r="C258" s="34">
        <f>SUM(C259:C260)</f>
        <v>0</v>
      </c>
      <c r="D258" s="34">
        <f t="shared" si="3"/>
      </c>
      <c r="E258" s="44"/>
    </row>
    <row r="259" spans="1:5" ht="19.5" customHeight="1">
      <c r="A259" s="29" t="s">
        <v>98</v>
      </c>
      <c r="B259" s="44"/>
      <c r="C259" s="44"/>
      <c r="D259" s="34">
        <f t="shared" si="3"/>
      </c>
      <c r="E259" s="44"/>
    </row>
    <row r="260" spans="1:5" ht="19.5" customHeight="1">
      <c r="A260" s="29" t="s">
        <v>99</v>
      </c>
      <c r="B260" s="44"/>
      <c r="C260" s="44"/>
      <c r="D260" s="34">
        <f t="shared" si="3"/>
      </c>
      <c r="E260" s="44"/>
    </row>
    <row r="261" spans="1:5" ht="19.5" customHeight="1">
      <c r="A261" s="44" t="s">
        <v>100</v>
      </c>
      <c r="B261" s="34">
        <f>SUM(B262,B271,)</f>
        <v>0</v>
      </c>
      <c r="C261" s="34">
        <f>SUM(C262,C271,)</f>
        <v>0</v>
      </c>
      <c r="D261" s="34">
        <f aca="true" t="shared" si="4" ref="D261:D324">IF(B261=0,"",ROUND(C261/B261*100,1))</f>
      </c>
      <c r="E261" s="44"/>
    </row>
    <row r="262" spans="1:5" ht="19.5" customHeight="1">
      <c r="A262" s="30" t="s">
        <v>101</v>
      </c>
      <c r="B262" s="34">
        <f>SUM(B263:B270)</f>
        <v>0</v>
      </c>
      <c r="C262" s="34">
        <f>SUM(C263:C270)</f>
        <v>0</v>
      </c>
      <c r="D262" s="34">
        <f t="shared" si="4"/>
      </c>
      <c r="E262" s="44"/>
    </row>
    <row r="263" spans="1:5" ht="19.5" customHeight="1">
      <c r="A263" s="30" t="s">
        <v>557</v>
      </c>
      <c r="B263" s="44"/>
      <c r="C263" s="44"/>
      <c r="D263" s="34">
        <f t="shared" si="4"/>
      </c>
      <c r="E263" s="44"/>
    </row>
    <row r="264" spans="1:5" ht="19.5" customHeight="1">
      <c r="A264" s="29" t="s">
        <v>558</v>
      </c>
      <c r="B264" s="44"/>
      <c r="C264" s="44"/>
      <c r="D264" s="34">
        <f t="shared" si="4"/>
      </c>
      <c r="E264" s="44"/>
    </row>
    <row r="265" spans="1:5" ht="19.5" customHeight="1">
      <c r="A265" s="29" t="s">
        <v>559</v>
      </c>
      <c r="B265" s="44"/>
      <c r="C265" s="44"/>
      <c r="D265" s="34">
        <f t="shared" si="4"/>
      </c>
      <c r="E265" s="44"/>
    </row>
    <row r="266" spans="1:5" ht="19.5" customHeight="1">
      <c r="A266" s="29" t="s">
        <v>560</v>
      </c>
      <c r="B266" s="44"/>
      <c r="C266" s="44"/>
      <c r="D266" s="34">
        <f t="shared" si="4"/>
      </c>
      <c r="E266" s="44"/>
    </row>
    <row r="267" spans="1:5" ht="19.5" customHeight="1">
      <c r="A267" s="30" t="s">
        <v>561</v>
      </c>
      <c r="B267" s="44"/>
      <c r="C267" s="44"/>
      <c r="D267" s="34">
        <f t="shared" si="4"/>
      </c>
      <c r="E267" s="44"/>
    </row>
    <row r="268" spans="1:5" ht="19.5" customHeight="1">
      <c r="A268" s="30" t="s">
        <v>562</v>
      </c>
      <c r="B268" s="44"/>
      <c r="C268" s="44"/>
      <c r="D268" s="34">
        <f t="shared" si="4"/>
      </c>
      <c r="E268" s="44"/>
    </row>
    <row r="269" spans="1:5" ht="19.5" customHeight="1">
      <c r="A269" s="30" t="s">
        <v>564</v>
      </c>
      <c r="B269" s="44"/>
      <c r="C269" s="44"/>
      <c r="D269" s="34">
        <f t="shared" si="4"/>
      </c>
      <c r="E269" s="44"/>
    </row>
    <row r="270" spans="1:5" ht="19.5" customHeight="1">
      <c r="A270" s="30" t="s">
        <v>565</v>
      </c>
      <c r="B270" s="44"/>
      <c r="C270" s="44"/>
      <c r="D270" s="34">
        <f t="shared" si="4"/>
      </c>
      <c r="E270" s="44"/>
    </row>
    <row r="271" spans="1:5" ht="19.5" customHeight="1">
      <c r="A271" s="30" t="s">
        <v>102</v>
      </c>
      <c r="B271" s="44"/>
      <c r="C271" s="44"/>
      <c r="D271" s="34">
        <f t="shared" si="4"/>
      </c>
      <c r="E271" s="44"/>
    </row>
    <row r="272" spans="1:5" ht="19.5" customHeight="1">
      <c r="A272" s="44" t="s">
        <v>103</v>
      </c>
      <c r="B272" s="34">
        <f>SUM(B273,B283,B305,B312,B324,B333,B347,B356,B365,B373,B381,B390,)</f>
        <v>95</v>
      </c>
      <c r="C272" s="34">
        <f>SUM(C273,C283,C305,C312,C324,C333,C347,C356,C365,C373,C381,C390,)</f>
        <v>100</v>
      </c>
      <c r="D272" s="34">
        <f t="shared" si="4"/>
        <v>105.3</v>
      </c>
      <c r="E272" s="44"/>
    </row>
    <row r="273" spans="1:5" ht="19.5" customHeight="1">
      <c r="A273" s="29" t="s">
        <v>104</v>
      </c>
      <c r="B273" s="34">
        <f>SUM(B274:B282)</f>
        <v>0</v>
      </c>
      <c r="C273" s="34">
        <f>SUM(C274:C282)</f>
        <v>0</v>
      </c>
      <c r="D273" s="34">
        <f t="shared" si="4"/>
      </c>
      <c r="E273" s="44"/>
    </row>
    <row r="274" spans="1:5" ht="19.5" customHeight="1">
      <c r="A274" s="29" t="s">
        <v>566</v>
      </c>
      <c r="B274" s="44"/>
      <c r="C274" s="44"/>
      <c r="D274" s="34">
        <f t="shared" si="4"/>
      </c>
      <c r="E274" s="44"/>
    </row>
    <row r="275" spans="1:5" ht="19.5" customHeight="1">
      <c r="A275" s="29" t="s">
        <v>567</v>
      </c>
      <c r="B275" s="44"/>
      <c r="C275" s="44"/>
      <c r="D275" s="34">
        <f t="shared" si="4"/>
      </c>
      <c r="E275" s="44"/>
    </row>
    <row r="276" spans="1:5" ht="19.5" customHeight="1">
      <c r="A276" s="30" t="s">
        <v>568</v>
      </c>
      <c r="B276" s="44"/>
      <c r="C276" s="44"/>
      <c r="D276" s="34">
        <f t="shared" si="4"/>
      </c>
      <c r="E276" s="44"/>
    </row>
    <row r="277" spans="1:5" ht="19.5" customHeight="1">
      <c r="A277" s="30" t="s">
        <v>569</v>
      </c>
      <c r="B277" s="44"/>
      <c r="C277" s="44"/>
      <c r="D277" s="34">
        <f t="shared" si="4"/>
      </c>
      <c r="E277" s="44"/>
    </row>
    <row r="278" spans="1:5" ht="19.5" customHeight="1">
      <c r="A278" s="30" t="s">
        <v>571</v>
      </c>
      <c r="B278" s="44"/>
      <c r="C278" s="44"/>
      <c r="D278" s="34">
        <f t="shared" si="4"/>
      </c>
      <c r="E278" s="44"/>
    </row>
    <row r="279" spans="1:5" ht="19.5" customHeight="1">
      <c r="A279" s="29" t="s">
        <v>572</v>
      </c>
      <c r="B279" s="44"/>
      <c r="C279" s="44"/>
      <c r="D279" s="34">
        <f t="shared" si="4"/>
      </c>
      <c r="E279" s="44"/>
    </row>
    <row r="280" spans="1:5" ht="19.5" customHeight="1">
      <c r="A280" s="29" t="s">
        <v>573</v>
      </c>
      <c r="B280" s="44"/>
      <c r="C280" s="44"/>
      <c r="D280" s="34">
        <f t="shared" si="4"/>
      </c>
      <c r="E280" s="44"/>
    </row>
    <row r="281" spans="1:5" ht="19.5" customHeight="1">
      <c r="A281" s="29" t="s">
        <v>574</v>
      </c>
      <c r="B281" s="44"/>
      <c r="C281" s="44"/>
      <c r="D281" s="34">
        <f t="shared" si="4"/>
      </c>
      <c r="E281" s="44"/>
    </row>
    <row r="282" spans="1:5" ht="19.5" customHeight="1">
      <c r="A282" s="30" t="s">
        <v>575</v>
      </c>
      <c r="B282" s="44"/>
      <c r="C282" s="44"/>
      <c r="D282" s="34">
        <f t="shared" si="4"/>
      </c>
      <c r="E282" s="44"/>
    </row>
    <row r="283" spans="1:5" ht="19.5" customHeight="1">
      <c r="A283" s="30" t="s">
        <v>105</v>
      </c>
      <c r="B283" s="34">
        <f>SUM(B284:B304)</f>
        <v>95</v>
      </c>
      <c r="C283" s="34">
        <f>SUM(C284:C304)</f>
        <v>100</v>
      </c>
      <c r="D283" s="34">
        <f t="shared" si="4"/>
        <v>105.3</v>
      </c>
      <c r="E283" s="44"/>
    </row>
    <row r="284" spans="1:5" ht="19.5" customHeight="1">
      <c r="A284" s="30" t="s">
        <v>445</v>
      </c>
      <c r="B284" s="44"/>
      <c r="C284" s="44"/>
      <c r="D284" s="34">
        <f t="shared" si="4"/>
      </c>
      <c r="E284" s="44"/>
    </row>
    <row r="285" spans="1:5" ht="19.5" customHeight="1">
      <c r="A285" s="44" t="s">
        <v>447</v>
      </c>
      <c r="B285" s="44"/>
      <c r="C285" s="44"/>
      <c r="D285" s="34">
        <f t="shared" si="4"/>
      </c>
      <c r="E285" s="44"/>
    </row>
    <row r="286" spans="1:5" ht="19.5" customHeight="1">
      <c r="A286" s="29" t="s">
        <v>449</v>
      </c>
      <c r="B286" s="44"/>
      <c r="C286" s="44"/>
      <c r="D286" s="34">
        <f t="shared" si="4"/>
      </c>
      <c r="E286" s="44"/>
    </row>
    <row r="287" spans="1:5" ht="19.5" customHeight="1">
      <c r="A287" s="29" t="s">
        <v>578</v>
      </c>
      <c r="B287" s="44">
        <v>95</v>
      </c>
      <c r="C287" s="44">
        <v>100</v>
      </c>
      <c r="D287" s="34">
        <f t="shared" si="4"/>
        <v>105.3</v>
      </c>
      <c r="E287" s="44"/>
    </row>
    <row r="288" spans="1:5" ht="19.5" customHeight="1">
      <c r="A288" s="29" t="s">
        <v>579</v>
      </c>
      <c r="B288" s="44"/>
      <c r="C288" s="44"/>
      <c r="D288" s="34">
        <f t="shared" si="4"/>
      </c>
      <c r="E288" s="44"/>
    </row>
    <row r="289" spans="1:5" ht="19.5" customHeight="1">
      <c r="A289" s="30" t="s">
        <v>580</v>
      </c>
      <c r="B289" s="44"/>
      <c r="C289" s="44"/>
      <c r="D289" s="34">
        <f t="shared" si="4"/>
      </c>
      <c r="E289" s="44"/>
    </row>
    <row r="290" spans="1:5" ht="19.5" customHeight="1">
      <c r="A290" s="30" t="s">
        <v>582</v>
      </c>
      <c r="B290" s="44"/>
      <c r="C290" s="44"/>
      <c r="D290" s="34">
        <f t="shared" si="4"/>
      </c>
      <c r="E290" s="44"/>
    </row>
    <row r="291" spans="1:5" ht="19.5" customHeight="1">
      <c r="A291" s="30" t="s">
        <v>584</v>
      </c>
      <c r="B291" s="44"/>
      <c r="C291" s="44"/>
      <c r="D291" s="34">
        <f t="shared" si="4"/>
      </c>
      <c r="E291" s="44"/>
    </row>
    <row r="292" spans="1:5" ht="19.5" customHeight="1">
      <c r="A292" s="29" t="s">
        <v>586</v>
      </c>
      <c r="B292" s="44"/>
      <c r="C292" s="44"/>
      <c r="D292" s="34">
        <f t="shared" si="4"/>
      </c>
      <c r="E292" s="44"/>
    </row>
    <row r="293" spans="1:5" ht="19.5" customHeight="1">
      <c r="A293" s="29" t="s">
        <v>588</v>
      </c>
      <c r="B293" s="44"/>
      <c r="C293" s="44"/>
      <c r="D293" s="34">
        <f t="shared" si="4"/>
      </c>
      <c r="E293" s="44"/>
    </row>
    <row r="294" spans="1:5" ht="19.5" customHeight="1">
      <c r="A294" s="29" t="s">
        <v>590</v>
      </c>
      <c r="B294" s="44"/>
      <c r="C294" s="44"/>
      <c r="D294" s="34">
        <f t="shared" si="4"/>
      </c>
      <c r="E294" s="44"/>
    </row>
    <row r="295" spans="1:5" ht="19.5" customHeight="1">
      <c r="A295" s="30" t="s">
        <v>592</v>
      </c>
      <c r="B295" s="44"/>
      <c r="C295" s="44"/>
      <c r="D295" s="34">
        <f t="shared" si="4"/>
      </c>
      <c r="E295" s="44"/>
    </row>
    <row r="296" spans="1:5" ht="19.5" customHeight="1">
      <c r="A296" s="30" t="s">
        <v>593</v>
      </c>
      <c r="B296" s="44"/>
      <c r="C296" s="44"/>
      <c r="D296" s="34">
        <f t="shared" si="4"/>
      </c>
      <c r="E296" s="44"/>
    </row>
    <row r="297" spans="1:5" ht="19.5" customHeight="1">
      <c r="A297" s="30" t="s">
        <v>595</v>
      </c>
      <c r="B297" s="44"/>
      <c r="C297" s="44"/>
      <c r="D297" s="34">
        <f t="shared" si="4"/>
      </c>
      <c r="E297" s="44"/>
    </row>
    <row r="298" spans="1:5" ht="19.5" customHeight="1">
      <c r="A298" s="44" t="s">
        <v>596</v>
      </c>
      <c r="B298" s="44"/>
      <c r="C298" s="44"/>
      <c r="D298" s="34">
        <f t="shared" si="4"/>
      </c>
      <c r="E298" s="44"/>
    </row>
    <row r="299" spans="1:5" ht="19.5" customHeight="1">
      <c r="A299" s="29" t="s">
        <v>597</v>
      </c>
      <c r="B299" s="44"/>
      <c r="C299" s="44"/>
      <c r="D299" s="34">
        <f t="shared" si="4"/>
      </c>
      <c r="E299" s="44"/>
    </row>
    <row r="300" spans="1:5" ht="19.5" customHeight="1">
      <c r="A300" s="29" t="s">
        <v>598</v>
      </c>
      <c r="B300" s="44"/>
      <c r="C300" s="44"/>
      <c r="D300" s="34">
        <f t="shared" si="4"/>
      </c>
      <c r="E300" s="44"/>
    </row>
    <row r="301" spans="1:5" ht="19.5" customHeight="1">
      <c r="A301" s="29" t="s">
        <v>599</v>
      </c>
      <c r="B301" s="44"/>
      <c r="C301" s="44"/>
      <c r="D301" s="34">
        <f t="shared" si="4"/>
      </c>
      <c r="E301" s="44"/>
    </row>
    <row r="302" spans="1:5" ht="19.5" customHeight="1">
      <c r="A302" s="30" t="s">
        <v>480</v>
      </c>
      <c r="B302" s="44"/>
      <c r="C302" s="44"/>
      <c r="D302" s="34">
        <f t="shared" si="4"/>
      </c>
      <c r="E302" s="44"/>
    </row>
    <row r="303" spans="1:5" ht="19.5" customHeight="1">
      <c r="A303" s="30" t="s">
        <v>452</v>
      </c>
      <c r="B303" s="44"/>
      <c r="C303" s="44"/>
      <c r="D303" s="34">
        <f t="shared" si="4"/>
      </c>
      <c r="E303" s="44"/>
    </row>
    <row r="304" spans="1:5" ht="19.5" customHeight="1">
      <c r="A304" s="30" t="s">
        <v>570</v>
      </c>
      <c r="B304" s="44"/>
      <c r="C304" s="44"/>
      <c r="D304" s="34">
        <f t="shared" si="4"/>
      </c>
      <c r="E304" s="44"/>
    </row>
    <row r="305" spans="1:5" ht="19.5" customHeight="1">
      <c r="A305" s="29" t="s">
        <v>106</v>
      </c>
      <c r="B305" s="34">
        <f>SUM(B306:B311)</f>
        <v>0</v>
      </c>
      <c r="C305" s="34">
        <f>SUM(C306:C311)</f>
        <v>0</v>
      </c>
      <c r="D305" s="34">
        <f t="shared" si="4"/>
      </c>
      <c r="E305" s="44"/>
    </row>
    <row r="306" spans="1:5" ht="19.5" customHeight="1">
      <c r="A306" s="29" t="s">
        <v>445</v>
      </c>
      <c r="B306" s="44"/>
      <c r="C306" s="44"/>
      <c r="D306" s="34">
        <f t="shared" si="4"/>
      </c>
      <c r="E306" s="44"/>
    </row>
    <row r="307" spans="1:5" ht="19.5" customHeight="1">
      <c r="A307" s="29" t="s">
        <v>447</v>
      </c>
      <c r="B307" s="44"/>
      <c r="C307" s="44"/>
      <c r="D307" s="34">
        <f t="shared" si="4"/>
      </c>
      <c r="E307" s="44"/>
    </row>
    <row r="308" spans="1:5" ht="19.5" customHeight="1">
      <c r="A308" s="30" t="s">
        <v>449</v>
      </c>
      <c r="B308" s="44"/>
      <c r="C308" s="44"/>
      <c r="D308" s="34">
        <f t="shared" si="4"/>
      </c>
      <c r="E308" s="44"/>
    </row>
    <row r="309" spans="1:5" ht="19.5" customHeight="1">
      <c r="A309" s="30" t="s">
        <v>576</v>
      </c>
      <c r="B309" s="44"/>
      <c r="C309" s="44"/>
      <c r="D309" s="34">
        <f t="shared" si="4"/>
      </c>
      <c r="E309" s="44"/>
    </row>
    <row r="310" spans="1:5" ht="19.5" customHeight="1">
      <c r="A310" s="30" t="s">
        <v>452</v>
      </c>
      <c r="B310" s="44"/>
      <c r="C310" s="44"/>
      <c r="D310" s="34">
        <f t="shared" si="4"/>
      </c>
      <c r="E310" s="44"/>
    </row>
    <row r="311" spans="1:5" ht="19.5" customHeight="1">
      <c r="A311" s="44" t="s">
        <v>577</v>
      </c>
      <c r="B311" s="44"/>
      <c r="C311" s="44"/>
      <c r="D311" s="34">
        <f t="shared" si="4"/>
      </c>
      <c r="E311" s="44"/>
    </row>
    <row r="312" spans="1:5" ht="19.5" customHeight="1">
      <c r="A312" s="29" t="s">
        <v>107</v>
      </c>
      <c r="B312" s="34">
        <f>SUM(B313:B323)</f>
        <v>0</v>
      </c>
      <c r="C312" s="34">
        <f>SUM(C313:C323)</f>
        <v>0</v>
      </c>
      <c r="D312" s="34">
        <f t="shared" si="4"/>
      </c>
      <c r="E312" s="44"/>
    </row>
    <row r="313" spans="1:5" ht="19.5" customHeight="1">
      <c r="A313" s="29" t="s">
        <v>445</v>
      </c>
      <c r="B313" s="44"/>
      <c r="C313" s="44"/>
      <c r="D313" s="34">
        <f t="shared" si="4"/>
      </c>
      <c r="E313" s="44"/>
    </row>
    <row r="314" spans="1:5" ht="19.5" customHeight="1">
      <c r="A314" s="29" t="s">
        <v>447</v>
      </c>
      <c r="B314" s="44"/>
      <c r="C314" s="44"/>
      <c r="D314" s="34">
        <f t="shared" si="4"/>
      </c>
      <c r="E314" s="44"/>
    </row>
    <row r="315" spans="1:5" ht="19.5" customHeight="1">
      <c r="A315" s="30" t="s">
        <v>449</v>
      </c>
      <c r="B315" s="44"/>
      <c r="C315" s="44"/>
      <c r="D315" s="34">
        <f t="shared" si="4"/>
      </c>
      <c r="E315" s="44"/>
    </row>
    <row r="316" spans="1:5" ht="19.5" customHeight="1">
      <c r="A316" s="30" t="s">
        <v>581</v>
      </c>
      <c r="B316" s="44"/>
      <c r="C316" s="44"/>
      <c r="D316" s="34">
        <f t="shared" si="4"/>
      </c>
      <c r="E316" s="44"/>
    </row>
    <row r="317" spans="1:5" ht="19.5" customHeight="1">
      <c r="A317" s="30" t="s">
        <v>583</v>
      </c>
      <c r="B317" s="44"/>
      <c r="C317" s="44"/>
      <c r="D317" s="34">
        <f t="shared" si="4"/>
      </c>
      <c r="E317" s="44"/>
    </row>
    <row r="318" spans="1:5" ht="19.5" customHeight="1">
      <c r="A318" s="29" t="s">
        <v>585</v>
      </c>
      <c r="B318" s="44"/>
      <c r="C318" s="44"/>
      <c r="D318" s="34">
        <f t="shared" si="4"/>
      </c>
      <c r="E318" s="44"/>
    </row>
    <row r="319" spans="1:5" ht="19.5" customHeight="1">
      <c r="A319" s="29" t="s">
        <v>587</v>
      </c>
      <c r="B319" s="44"/>
      <c r="C319" s="44"/>
      <c r="D319" s="34">
        <f t="shared" si="4"/>
      </c>
      <c r="E319" s="44"/>
    </row>
    <row r="320" spans="1:5" ht="19.5" customHeight="1">
      <c r="A320" s="29" t="s">
        <v>589</v>
      </c>
      <c r="B320" s="44"/>
      <c r="C320" s="44"/>
      <c r="D320" s="34">
        <f t="shared" si="4"/>
      </c>
      <c r="E320" s="44"/>
    </row>
    <row r="321" spans="1:5" ht="19.5" customHeight="1">
      <c r="A321" s="30" t="s">
        <v>591</v>
      </c>
      <c r="B321" s="44"/>
      <c r="C321" s="44"/>
      <c r="D321" s="34">
        <f t="shared" si="4"/>
      </c>
      <c r="E321" s="44"/>
    </row>
    <row r="322" spans="1:5" ht="19.5" customHeight="1">
      <c r="A322" s="30" t="s">
        <v>452</v>
      </c>
      <c r="B322" s="44"/>
      <c r="C322" s="44"/>
      <c r="D322" s="34">
        <f t="shared" si="4"/>
      </c>
      <c r="E322" s="44"/>
    </row>
    <row r="323" spans="1:5" ht="19.5" customHeight="1">
      <c r="A323" s="30" t="s">
        <v>594</v>
      </c>
      <c r="B323" s="44"/>
      <c r="C323" s="44"/>
      <c r="D323" s="34">
        <f t="shared" si="4"/>
      </c>
      <c r="E323" s="44"/>
    </row>
    <row r="324" spans="1:5" ht="19.5" customHeight="1">
      <c r="A324" s="44" t="s">
        <v>108</v>
      </c>
      <c r="B324" s="34">
        <f>SUM(B325:B332)</f>
        <v>0</v>
      </c>
      <c r="C324" s="34">
        <f>SUM(C325:C332)</f>
        <v>0</v>
      </c>
      <c r="D324" s="34">
        <f t="shared" si="4"/>
      </c>
      <c r="E324" s="44"/>
    </row>
    <row r="325" spans="1:5" ht="19.5" customHeight="1">
      <c r="A325" s="29" t="s">
        <v>445</v>
      </c>
      <c r="B325" s="44"/>
      <c r="C325" s="44"/>
      <c r="D325" s="34">
        <f aca="true" t="shared" si="5" ref="D325:D388">IF(B325=0,"",ROUND(C325/B325*100,1))</f>
      </c>
      <c r="E325" s="44"/>
    </row>
    <row r="326" spans="1:5" ht="19.5" customHeight="1">
      <c r="A326" s="29" t="s">
        <v>447</v>
      </c>
      <c r="B326" s="44"/>
      <c r="C326" s="44"/>
      <c r="D326" s="34">
        <f t="shared" si="5"/>
      </c>
      <c r="E326" s="44"/>
    </row>
    <row r="327" spans="1:5" ht="19.5" customHeight="1">
      <c r="A327" s="29" t="s">
        <v>449</v>
      </c>
      <c r="B327" s="44"/>
      <c r="C327" s="44"/>
      <c r="D327" s="34">
        <f t="shared" si="5"/>
      </c>
      <c r="E327" s="44"/>
    </row>
    <row r="328" spans="1:5" ht="19.5" customHeight="1">
      <c r="A328" s="30" t="s">
        <v>600</v>
      </c>
      <c r="B328" s="44"/>
      <c r="C328" s="44"/>
      <c r="D328" s="34">
        <f t="shared" si="5"/>
      </c>
      <c r="E328" s="44"/>
    </row>
    <row r="329" spans="1:5" ht="19.5" customHeight="1">
      <c r="A329" s="30" t="s">
        <v>601</v>
      </c>
      <c r="B329" s="44"/>
      <c r="C329" s="44"/>
      <c r="D329" s="34">
        <f t="shared" si="5"/>
      </c>
      <c r="E329" s="44"/>
    </row>
    <row r="330" spans="1:5" ht="19.5" customHeight="1">
      <c r="A330" s="30" t="s">
        <v>602</v>
      </c>
      <c r="B330" s="44"/>
      <c r="C330" s="44"/>
      <c r="D330" s="34">
        <f t="shared" si="5"/>
      </c>
      <c r="E330" s="44"/>
    </row>
    <row r="331" spans="1:5" ht="19.5" customHeight="1">
      <c r="A331" s="29" t="s">
        <v>452</v>
      </c>
      <c r="B331" s="44"/>
      <c r="C331" s="44"/>
      <c r="D331" s="34">
        <f t="shared" si="5"/>
      </c>
      <c r="E331" s="44"/>
    </row>
    <row r="332" spans="1:5" ht="19.5" customHeight="1">
      <c r="A332" s="29" t="s">
        <v>603</v>
      </c>
      <c r="B332" s="44"/>
      <c r="C332" s="44"/>
      <c r="D332" s="34">
        <f t="shared" si="5"/>
      </c>
      <c r="E332" s="44"/>
    </row>
    <row r="333" spans="1:5" ht="19.5" customHeight="1">
      <c r="A333" s="29" t="s">
        <v>109</v>
      </c>
      <c r="B333" s="34">
        <f>SUM(B334:B346)</f>
        <v>0</v>
      </c>
      <c r="C333" s="34">
        <f>SUM(C334:C346)</f>
        <v>0</v>
      </c>
      <c r="D333" s="34">
        <f t="shared" si="5"/>
      </c>
      <c r="E333" s="44"/>
    </row>
    <row r="334" spans="1:5" ht="19.5" customHeight="1">
      <c r="A334" s="30" t="s">
        <v>445</v>
      </c>
      <c r="B334" s="44"/>
      <c r="C334" s="44"/>
      <c r="D334" s="34">
        <f t="shared" si="5"/>
      </c>
      <c r="E334" s="44"/>
    </row>
    <row r="335" spans="1:5" ht="19.5" customHeight="1">
      <c r="A335" s="30" t="s">
        <v>447</v>
      </c>
      <c r="B335" s="44"/>
      <c r="C335" s="44"/>
      <c r="D335" s="34">
        <f t="shared" si="5"/>
      </c>
      <c r="E335" s="44"/>
    </row>
    <row r="336" spans="1:5" ht="19.5" customHeight="1">
      <c r="A336" s="30" t="s">
        <v>449</v>
      </c>
      <c r="B336" s="44"/>
      <c r="C336" s="44"/>
      <c r="D336" s="34">
        <f t="shared" si="5"/>
      </c>
      <c r="E336" s="44"/>
    </row>
    <row r="337" spans="1:5" ht="19.5" customHeight="1">
      <c r="A337" s="44" t="s">
        <v>607</v>
      </c>
      <c r="B337" s="44"/>
      <c r="C337" s="44"/>
      <c r="D337" s="34">
        <f t="shared" si="5"/>
      </c>
      <c r="E337" s="44"/>
    </row>
    <row r="338" spans="1:5" ht="19.5" customHeight="1">
      <c r="A338" s="29" t="s">
        <v>609</v>
      </c>
      <c r="B338" s="44"/>
      <c r="C338" s="44"/>
      <c r="D338" s="34">
        <f t="shared" si="5"/>
      </c>
      <c r="E338" s="44"/>
    </row>
    <row r="339" spans="1:5" ht="19.5" customHeight="1">
      <c r="A339" s="29" t="s">
        <v>610</v>
      </c>
      <c r="B339" s="44"/>
      <c r="C339" s="44"/>
      <c r="D339" s="34">
        <f t="shared" si="5"/>
      </c>
      <c r="E339" s="44"/>
    </row>
    <row r="340" spans="1:5" ht="19.5" customHeight="1">
      <c r="A340" s="29" t="s">
        <v>611</v>
      </c>
      <c r="B340" s="44"/>
      <c r="C340" s="44"/>
      <c r="D340" s="34">
        <f t="shared" si="5"/>
      </c>
      <c r="E340" s="44"/>
    </row>
    <row r="341" spans="1:5" ht="19.5" customHeight="1">
      <c r="A341" s="30" t="s">
        <v>612</v>
      </c>
      <c r="B341" s="44"/>
      <c r="C341" s="44"/>
      <c r="D341" s="34">
        <f t="shared" si="5"/>
      </c>
      <c r="E341" s="44"/>
    </row>
    <row r="342" spans="1:5" ht="19.5" customHeight="1">
      <c r="A342" s="30" t="s">
        <v>613</v>
      </c>
      <c r="B342" s="44"/>
      <c r="C342" s="44"/>
      <c r="D342" s="34">
        <f t="shared" si="5"/>
      </c>
      <c r="E342" s="44"/>
    </row>
    <row r="343" spans="1:5" ht="19.5" customHeight="1">
      <c r="A343" s="30" t="s">
        <v>615</v>
      </c>
      <c r="B343" s="44"/>
      <c r="C343" s="44"/>
      <c r="D343" s="34">
        <f t="shared" si="5"/>
      </c>
      <c r="E343" s="44"/>
    </row>
    <row r="344" spans="1:5" ht="19.5" customHeight="1">
      <c r="A344" s="30" t="s">
        <v>617</v>
      </c>
      <c r="B344" s="44"/>
      <c r="C344" s="44"/>
      <c r="D344" s="34">
        <f t="shared" si="5"/>
      </c>
      <c r="E344" s="44"/>
    </row>
    <row r="345" spans="1:5" ht="19.5" customHeight="1">
      <c r="A345" s="30" t="s">
        <v>452</v>
      </c>
      <c r="B345" s="44"/>
      <c r="C345" s="44"/>
      <c r="D345" s="34">
        <f t="shared" si="5"/>
      </c>
      <c r="E345" s="44"/>
    </row>
    <row r="346" spans="1:5" ht="19.5" customHeight="1">
      <c r="A346" s="29" t="s">
        <v>619</v>
      </c>
      <c r="B346" s="44"/>
      <c r="C346" s="44"/>
      <c r="D346" s="34">
        <f t="shared" si="5"/>
      </c>
      <c r="E346" s="44"/>
    </row>
    <row r="347" spans="1:5" ht="19.5" customHeight="1">
      <c r="A347" s="29" t="s">
        <v>110</v>
      </c>
      <c r="B347" s="34">
        <f>SUM(B348:B355)</f>
        <v>0</v>
      </c>
      <c r="C347" s="34">
        <f>SUM(C348:C355)</f>
        <v>0</v>
      </c>
      <c r="D347" s="34">
        <f t="shared" si="5"/>
      </c>
      <c r="E347" s="44"/>
    </row>
    <row r="348" spans="1:5" ht="19.5" customHeight="1">
      <c r="A348" s="29" t="s">
        <v>445</v>
      </c>
      <c r="B348" s="44"/>
      <c r="C348" s="44"/>
      <c r="D348" s="34">
        <f t="shared" si="5"/>
      </c>
      <c r="E348" s="44"/>
    </row>
    <row r="349" spans="1:5" ht="19.5" customHeight="1">
      <c r="A349" s="30" t="s">
        <v>447</v>
      </c>
      <c r="B349" s="44"/>
      <c r="C349" s="44"/>
      <c r="D349" s="34">
        <f t="shared" si="5"/>
      </c>
      <c r="E349" s="44"/>
    </row>
    <row r="350" spans="1:5" ht="19.5" customHeight="1">
      <c r="A350" s="30" t="s">
        <v>449</v>
      </c>
      <c r="B350" s="44"/>
      <c r="C350" s="44"/>
      <c r="D350" s="34">
        <f t="shared" si="5"/>
      </c>
      <c r="E350" s="44"/>
    </row>
    <row r="351" spans="1:5" ht="19.5" customHeight="1">
      <c r="A351" s="30" t="s">
        <v>622</v>
      </c>
      <c r="B351" s="44"/>
      <c r="C351" s="44"/>
      <c r="D351" s="34">
        <f t="shared" si="5"/>
      </c>
      <c r="E351" s="44"/>
    </row>
    <row r="352" spans="1:5" ht="19.5" customHeight="1">
      <c r="A352" s="44" t="s">
        <v>624</v>
      </c>
      <c r="B352" s="44"/>
      <c r="C352" s="44"/>
      <c r="D352" s="34">
        <f t="shared" si="5"/>
      </c>
      <c r="E352" s="44"/>
    </row>
    <row r="353" spans="1:5" ht="19.5" customHeight="1">
      <c r="A353" s="29" t="s">
        <v>625</v>
      </c>
      <c r="B353" s="44"/>
      <c r="C353" s="44"/>
      <c r="D353" s="34">
        <f t="shared" si="5"/>
      </c>
      <c r="E353" s="44"/>
    </row>
    <row r="354" spans="1:5" ht="19.5" customHeight="1">
      <c r="A354" s="29" t="s">
        <v>452</v>
      </c>
      <c r="B354" s="44"/>
      <c r="C354" s="44"/>
      <c r="D354" s="34">
        <f t="shared" si="5"/>
      </c>
      <c r="E354" s="44"/>
    </row>
    <row r="355" spans="1:5" ht="19.5" customHeight="1">
      <c r="A355" s="29" t="s">
        <v>627</v>
      </c>
      <c r="B355" s="44"/>
      <c r="C355" s="44"/>
      <c r="D355" s="34">
        <f t="shared" si="5"/>
      </c>
      <c r="E355" s="44"/>
    </row>
    <row r="356" spans="1:5" ht="19.5" customHeight="1">
      <c r="A356" s="30" t="s">
        <v>111</v>
      </c>
      <c r="B356" s="34">
        <f>SUM(B357:B364)</f>
        <v>0</v>
      </c>
      <c r="C356" s="34">
        <f>SUM(C357:C364)</f>
        <v>0</v>
      </c>
      <c r="D356" s="34">
        <f t="shared" si="5"/>
      </c>
      <c r="E356" s="44"/>
    </row>
    <row r="357" spans="1:5" ht="19.5" customHeight="1">
      <c r="A357" s="30" t="s">
        <v>445</v>
      </c>
      <c r="B357" s="44"/>
      <c r="C357" s="44"/>
      <c r="D357" s="34">
        <f t="shared" si="5"/>
      </c>
      <c r="E357" s="44"/>
    </row>
    <row r="358" spans="1:5" ht="19.5" customHeight="1">
      <c r="A358" s="30" t="s">
        <v>447</v>
      </c>
      <c r="B358" s="44"/>
      <c r="C358" s="44"/>
      <c r="D358" s="34">
        <f t="shared" si="5"/>
      </c>
      <c r="E358" s="44"/>
    </row>
    <row r="359" spans="1:5" ht="19.5" customHeight="1">
      <c r="A359" s="29" t="s">
        <v>449</v>
      </c>
      <c r="B359" s="44"/>
      <c r="C359" s="44"/>
      <c r="D359" s="34">
        <f t="shared" si="5"/>
      </c>
      <c r="E359" s="44"/>
    </row>
    <row r="360" spans="1:5" ht="19.5" customHeight="1">
      <c r="A360" s="29" t="s">
        <v>604</v>
      </c>
      <c r="B360" s="44"/>
      <c r="C360" s="44"/>
      <c r="D360" s="34">
        <f t="shared" si="5"/>
      </c>
      <c r="E360" s="44"/>
    </row>
    <row r="361" spans="1:5" ht="19.5" customHeight="1">
      <c r="A361" s="29" t="s">
        <v>605</v>
      </c>
      <c r="B361" s="44"/>
      <c r="C361" s="44"/>
      <c r="D361" s="34">
        <f t="shared" si="5"/>
      </c>
      <c r="E361" s="44"/>
    </row>
    <row r="362" spans="1:5" ht="19.5" customHeight="1">
      <c r="A362" s="30" t="s">
        <v>606</v>
      </c>
      <c r="B362" s="44"/>
      <c r="C362" s="44"/>
      <c r="D362" s="34">
        <f t="shared" si="5"/>
      </c>
      <c r="E362" s="44"/>
    </row>
    <row r="363" spans="1:5" ht="19.5" customHeight="1">
      <c r="A363" s="30" t="s">
        <v>452</v>
      </c>
      <c r="B363" s="44"/>
      <c r="C363" s="44"/>
      <c r="D363" s="34">
        <f t="shared" si="5"/>
      </c>
      <c r="E363" s="44"/>
    </row>
    <row r="364" spans="1:5" ht="19.5" customHeight="1">
      <c r="A364" s="30" t="s">
        <v>608</v>
      </c>
      <c r="B364" s="44"/>
      <c r="C364" s="44"/>
      <c r="D364" s="34">
        <f t="shared" si="5"/>
      </c>
      <c r="E364" s="44"/>
    </row>
    <row r="365" spans="1:5" ht="19.5" customHeight="1">
      <c r="A365" s="44" t="s">
        <v>112</v>
      </c>
      <c r="B365" s="34">
        <f>SUM(B366:B372)</f>
        <v>0</v>
      </c>
      <c r="C365" s="34">
        <f>SUM(C366:C372)</f>
        <v>0</v>
      </c>
      <c r="D365" s="34">
        <f t="shared" si="5"/>
      </c>
      <c r="E365" s="44"/>
    </row>
    <row r="366" spans="1:5" ht="19.5" customHeight="1">
      <c r="A366" s="29" t="s">
        <v>445</v>
      </c>
      <c r="B366" s="44"/>
      <c r="C366" s="44"/>
      <c r="D366" s="34">
        <f t="shared" si="5"/>
      </c>
      <c r="E366" s="44"/>
    </row>
    <row r="367" spans="1:5" ht="19.5" customHeight="1">
      <c r="A367" s="29" t="s">
        <v>447</v>
      </c>
      <c r="B367" s="44"/>
      <c r="C367" s="44"/>
      <c r="D367" s="34">
        <f t="shared" si="5"/>
      </c>
      <c r="E367" s="44"/>
    </row>
    <row r="368" spans="1:5" ht="19.5" customHeight="1">
      <c r="A368" s="29" t="s">
        <v>449</v>
      </c>
      <c r="B368" s="44"/>
      <c r="C368" s="44"/>
      <c r="D368" s="34">
        <f t="shared" si="5"/>
      </c>
      <c r="E368" s="44"/>
    </row>
    <row r="369" spans="1:5" ht="19.5" customHeight="1">
      <c r="A369" s="30" t="s">
        <v>614</v>
      </c>
      <c r="B369" s="44"/>
      <c r="C369" s="44"/>
      <c r="D369" s="34">
        <f t="shared" si="5"/>
      </c>
      <c r="E369" s="44"/>
    </row>
    <row r="370" spans="1:5" ht="19.5" customHeight="1">
      <c r="A370" s="30" t="s">
        <v>616</v>
      </c>
      <c r="B370" s="44"/>
      <c r="C370" s="44"/>
      <c r="D370" s="34">
        <f t="shared" si="5"/>
      </c>
      <c r="E370" s="44"/>
    </row>
    <row r="371" spans="1:5" ht="19.5" customHeight="1">
      <c r="A371" s="30" t="s">
        <v>452</v>
      </c>
      <c r="B371" s="44"/>
      <c r="C371" s="44"/>
      <c r="D371" s="34">
        <f t="shared" si="5"/>
      </c>
      <c r="E371" s="44"/>
    </row>
    <row r="372" spans="1:5" ht="19.5" customHeight="1">
      <c r="A372" s="29" t="s">
        <v>618</v>
      </c>
      <c r="B372" s="44"/>
      <c r="C372" s="44"/>
      <c r="D372" s="34">
        <f t="shared" si="5"/>
      </c>
      <c r="E372" s="44"/>
    </row>
    <row r="373" spans="1:5" ht="19.5" customHeight="1">
      <c r="A373" s="29" t="s">
        <v>113</v>
      </c>
      <c r="B373" s="34">
        <f>SUM(B374:B380)</f>
        <v>0</v>
      </c>
      <c r="C373" s="34">
        <f>SUM(C374:C380)</f>
        <v>0</v>
      </c>
      <c r="D373" s="34">
        <f t="shared" si="5"/>
      </c>
      <c r="E373" s="44"/>
    </row>
    <row r="374" spans="1:5" ht="19.5" customHeight="1">
      <c r="A374" s="29" t="s">
        <v>445</v>
      </c>
      <c r="B374" s="44"/>
      <c r="C374" s="44"/>
      <c r="D374" s="34">
        <f t="shared" si="5"/>
      </c>
      <c r="E374" s="44"/>
    </row>
    <row r="375" spans="1:5" ht="19.5" customHeight="1">
      <c r="A375" s="30" t="s">
        <v>447</v>
      </c>
      <c r="B375" s="44"/>
      <c r="C375" s="44"/>
      <c r="D375" s="34">
        <f t="shared" si="5"/>
      </c>
      <c r="E375" s="44"/>
    </row>
    <row r="376" spans="1:5" ht="19.5" customHeight="1">
      <c r="A376" s="30" t="s">
        <v>620</v>
      </c>
      <c r="B376" s="44"/>
      <c r="C376" s="44"/>
      <c r="D376" s="34">
        <f t="shared" si="5"/>
      </c>
      <c r="E376" s="44"/>
    </row>
    <row r="377" spans="1:5" ht="19.5" customHeight="1">
      <c r="A377" s="30" t="s">
        <v>621</v>
      </c>
      <c r="B377" s="44"/>
      <c r="C377" s="44"/>
      <c r="D377" s="34">
        <f t="shared" si="5"/>
      </c>
      <c r="E377" s="44"/>
    </row>
    <row r="378" spans="1:5" ht="19.5" customHeight="1">
      <c r="A378" s="44" t="s">
        <v>623</v>
      </c>
      <c r="B378" s="44"/>
      <c r="C378" s="44"/>
      <c r="D378" s="34">
        <f t="shared" si="5"/>
      </c>
      <c r="E378" s="44"/>
    </row>
    <row r="379" spans="1:5" ht="19.5" customHeight="1">
      <c r="A379" s="29" t="s">
        <v>597</v>
      </c>
      <c r="B379" s="44"/>
      <c r="C379" s="44"/>
      <c r="D379" s="34">
        <f t="shared" si="5"/>
      </c>
      <c r="E379" s="44"/>
    </row>
    <row r="380" spans="1:5" ht="19.5" customHeight="1">
      <c r="A380" s="29" t="s">
        <v>626</v>
      </c>
      <c r="B380" s="44"/>
      <c r="C380" s="44"/>
      <c r="D380" s="34">
        <f t="shared" si="5"/>
      </c>
      <c r="E380" s="44"/>
    </row>
    <row r="381" spans="1:5" ht="19.5" customHeight="1">
      <c r="A381" s="29" t="s">
        <v>114</v>
      </c>
      <c r="B381" s="34">
        <f>SUM(B382:B389)</f>
        <v>0</v>
      </c>
      <c r="C381" s="34">
        <f>SUM(C382:C389)</f>
        <v>0</v>
      </c>
      <c r="D381" s="34">
        <f t="shared" si="5"/>
      </c>
      <c r="E381" s="44"/>
    </row>
    <row r="382" spans="1:5" ht="19.5" customHeight="1">
      <c r="A382" s="29" t="s">
        <v>628</v>
      </c>
      <c r="B382" s="44"/>
      <c r="C382" s="44"/>
      <c r="D382" s="34">
        <f t="shared" si="5"/>
      </c>
      <c r="E382" s="44"/>
    </row>
    <row r="383" spans="1:5" ht="19.5" customHeight="1">
      <c r="A383" s="30" t="s">
        <v>445</v>
      </c>
      <c r="B383" s="44"/>
      <c r="C383" s="44"/>
      <c r="D383" s="34">
        <f t="shared" si="5"/>
      </c>
      <c r="E383" s="44"/>
    </row>
    <row r="384" spans="1:5" ht="19.5" customHeight="1">
      <c r="A384" s="30" t="s">
        <v>630</v>
      </c>
      <c r="B384" s="44"/>
      <c r="C384" s="44"/>
      <c r="D384" s="34">
        <f t="shared" si="5"/>
      </c>
      <c r="E384" s="44"/>
    </row>
    <row r="385" spans="1:5" ht="19.5" customHeight="1">
      <c r="A385" s="30" t="s">
        <v>632</v>
      </c>
      <c r="B385" s="44"/>
      <c r="C385" s="44"/>
      <c r="D385" s="34">
        <f t="shared" si="5"/>
      </c>
      <c r="E385" s="44"/>
    </row>
    <row r="386" spans="1:5" ht="19.5" customHeight="1">
      <c r="A386" s="30" t="s">
        <v>634</v>
      </c>
      <c r="B386" s="44"/>
      <c r="C386" s="44"/>
      <c r="D386" s="34">
        <f t="shared" si="5"/>
      </c>
      <c r="E386" s="44"/>
    </row>
    <row r="387" spans="1:5" ht="19.5" customHeight="1">
      <c r="A387" s="44" t="s">
        <v>635</v>
      </c>
      <c r="B387" s="44"/>
      <c r="C387" s="44"/>
      <c r="D387" s="34">
        <f t="shared" si="5"/>
      </c>
      <c r="E387" s="44"/>
    </row>
    <row r="388" spans="1:5" ht="19.5" customHeight="1">
      <c r="A388" s="29" t="s">
        <v>637</v>
      </c>
      <c r="B388" s="44"/>
      <c r="C388" s="44"/>
      <c r="D388" s="34">
        <f t="shared" si="5"/>
      </c>
      <c r="E388" s="44"/>
    </row>
    <row r="389" spans="1:5" ht="19.5" customHeight="1">
      <c r="A389" s="29" t="s">
        <v>639</v>
      </c>
      <c r="B389" s="44"/>
      <c r="C389" s="44"/>
      <c r="D389" s="34">
        <f aca="true" t="shared" si="6" ref="D389:D452">IF(B389=0,"",ROUND(C389/B389*100,1))</f>
      </c>
      <c r="E389" s="44"/>
    </row>
    <row r="390" spans="1:5" ht="19.5" customHeight="1">
      <c r="A390" s="29" t="s">
        <v>115</v>
      </c>
      <c r="B390" s="44"/>
      <c r="C390" s="44"/>
      <c r="D390" s="34">
        <f t="shared" si="6"/>
      </c>
      <c r="E390" s="44"/>
    </row>
    <row r="391" spans="1:5" ht="19.5" customHeight="1">
      <c r="A391" s="44" t="s">
        <v>116</v>
      </c>
      <c r="B391" s="34">
        <f>SUM(B392,B397,B406,B413,B419,B423,B427,B431,B437,B444,)</f>
        <v>6</v>
      </c>
      <c r="C391" s="34">
        <f>SUM(C392,C397,C406,C413,C419,C423,C427,C431,C437,C444,)</f>
        <v>10</v>
      </c>
      <c r="D391" s="34">
        <f t="shared" si="6"/>
        <v>166.7</v>
      </c>
      <c r="E391" s="44"/>
    </row>
    <row r="392" spans="1:5" ht="19.5" customHeight="1">
      <c r="A392" s="30" t="s">
        <v>117</v>
      </c>
      <c r="B392" s="34">
        <f>SUM(B393:B396)</f>
        <v>0</v>
      </c>
      <c r="C392" s="34">
        <f>SUM(C393:C396)</f>
        <v>0</v>
      </c>
      <c r="D392" s="34">
        <f t="shared" si="6"/>
      </c>
      <c r="E392" s="44"/>
    </row>
    <row r="393" spans="1:5" ht="19.5" customHeight="1">
      <c r="A393" s="29" t="s">
        <v>445</v>
      </c>
      <c r="B393" s="44"/>
      <c r="C393" s="44"/>
      <c r="D393" s="34">
        <f t="shared" si="6"/>
      </c>
      <c r="E393" s="44"/>
    </row>
    <row r="394" spans="1:5" ht="19.5" customHeight="1">
      <c r="A394" s="29" t="s">
        <v>447</v>
      </c>
      <c r="B394" s="44"/>
      <c r="C394" s="44"/>
      <c r="D394" s="34">
        <f t="shared" si="6"/>
      </c>
      <c r="E394" s="44"/>
    </row>
    <row r="395" spans="1:5" ht="19.5" customHeight="1">
      <c r="A395" s="29" t="s">
        <v>449</v>
      </c>
      <c r="B395" s="44"/>
      <c r="C395" s="44"/>
      <c r="D395" s="34">
        <f t="shared" si="6"/>
      </c>
      <c r="E395" s="44"/>
    </row>
    <row r="396" spans="1:5" ht="19.5" customHeight="1">
      <c r="A396" s="30" t="s">
        <v>646</v>
      </c>
      <c r="B396" s="44"/>
      <c r="C396" s="44"/>
      <c r="D396" s="34">
        <f t="shared" si="6"/>
      </c>
      <c r="E396" s="44"/>
    </row>
    <row r="397" spans="1:5" ht="19.5" customHeight="1">
      <c r="A397" s="29" t="s">
        <v>118</v>
      </c>
      <c r="B397" s="34">
        <f>SUM(B398:B405)</f>
        <v>6</v>
      </c>
      <c r="C397" s="34">
        <f>SUM(C398:C405)</f>
        <v>10</v>
      </c>
      <c r="D397" s="34">
        <f t="shared" si="6"/>
        <v>166.7</v>
      </c>
      <c r="E397" s="44"/>
    </row>
    <row r="398" spans="1:5" ht="19.5" customHeight="1">
      <c r="A398" s="29" t="s">
        <v>648</v>
      </c>
      <c r="B398" s="44"/>
      <c r="C398" s="44"/>
      <c r="D398" s="34">
        <f t="shared" si="6"/>
      </c>
      <c r="E398" s="44"/>
    </row>
    <row r="399" spans="1:5" ht="19.5" customHeight="1">
      <c r="A399" s="29" t="s">
        <v>650</v>
      </c>
      <c r="B399" s="44"/>
      <c r="C399" s="44">
        <v>5</v>
      </c>
      <c r="D399" s="34">
        <f t="shared" si="6"/>
      </c>
      <c r="E399" s="44"/>
    </row>
    <row r="400" spans="1:5" ht="19.5" customHeight="1">
      <c r="A400" s="30" t="s">
        <v>652</v>
      </c>
      <c r="B400" s="44"/>
      <c r="C400" s="44">
        <v>5</v>
      </c>
      <c r="D400" s="34">
        <f t="shared" si="6"/>
      </c>
      <c r="E400" s="44"/>
    </row>
    <row r="401" spans="1:5" ht="19.5" customHeight="1">
      <c r="A401" s="30" t="s">
        <v>653</v>
      </c>
      <c r="B401" s="44"/>
      <c r="C401" s="44"/>
      <c r="D401" s="34">
        <f t="shared" si="6"/>
      </c>
      <c r="E401" s="44"/>
    </row>
    <row r="402" spans="1:5" ht="19.5" customHeight="1">
      <c r="A402" s="30" t="s">
        <v>655</v>
      </c>
      <c r="B402" s="44"/>
      <c r="C402" s="44"/>
      <c r="D402" s="34">
        <f t="shared" si="6"/>
      </c>
      <c r="E402" s="44"/>
    </row>
    <row r="403" spans="1:5" ht="19.5" customHeight="1">
      <c r="A403" s="29" t="s">
        <v>657</v>
      </c>
      <c r="B403" s="44"/>
      <c r="C403" s="44"/>
      <c r="D403" s="34">
        <f t="shared" si="6"/>
      </c>
      <c r="E403" s="44"/>
    </row>
    <row r="404" spans="1:5" ht="19.5" customHeight="1">
      <c r="A404" s="29" t="s">
        <v>659</v>
      </c>
      <c r="B404" s="44"/>
      <c r="C404" s="44"/>
      <c r="D404" s="34">
        <f t="shared" si="6"/>
      </c>
      <c r="E404" s="44"/>
    </row>
    <row r="405" spans="1:5" ht="19.5" customHeight="1">
      <c r="A405" s="29" t="s">
        <v>660</v>
      </c>
      <c r="B405" s="44">
        <v>6</v>
      </c>
      <c r="C405" s="44"/>
      <c r="D405" s="34">
        <f t="shared" si="6"/>
        <v>0</v>
      </c>
      <c r="E405" s="44"/>
    </row>
    <row r="406" spans="1:5" ht="19.5" customHeight="1">
      <c r="A406" s="29" t="s">
        <v>119</v>
      </c>
      <c r="B406" s="34">
        <f>SUM(B407:B412)</f>
        <v>0</v>
      </c>
      <c r="C406" s="34">
        <f>SUM(C407:C412)</f>
        <v>0</v>
      </c>
      <c r="D406" s="34">
        <f t="shared" si="6"/>
      </c>
      <c r="E406" s="44"/>
    </row>
    <row r="407" spans="1:5" ht="19.5" customHeight="1">
      <c r="A407" s="29" t="s">
        <v>663</v>
      </c>
      <c r="B407" s="44"/>
      <c r="C407" s="44"/>
      <c r="D407" s="34">
        <f t="shared" si="6"/>
      </c>
      <c r="E407" s="44"/>
    </row>
    <row r="408" spans="1:5" ht="19.5" customHeight="1">
      <c r="A408" s="29" t="s">
        <v>665</v>
      </c>
      <c r="B408" s="44"/>
      <c r="C408" s="44"/>
      <c r="D408" s="34">
        <f t="shared" si="6"/>
      </c>
      <c r="E408" s="44"/>
    </row>
    <row r="409" spans="1:5" ht="19.5" customHeight="1">
      <c r="A409" s="29" t="s">
        <v>667</v>
      </c>
      <c r="B409" s="44"/>
      <c r="C409" s="44"/>
      <c r="D409" s="34">
        <f t="shared" si="6"/>
      </c>
      <c r="E409" s="44"/>
    </row>
    <row r="410" spans="1:5" ht="19.5" customHeight="1">
      <c r="A410" s="30" t="s">
        <v>629</v>
      </c>
      <c r="B410" s="44"/>
      <c r="C410" s="44"/>
      <c r="D410" s="34">
        <f t="shared" si="6"/>
      </c>
      <c r="E410" s="44"/>
    </row>
    <row r="411" spans="1:5" ht="19.5" customHeight="1">
      <c r="A411" s="30" t="s">
        <v>631</v>
      </c>
      <c r="B411" s="44"/>
      <c r="C411" s="44"/>
      <c r="D411" s="34">
        <f t="shared" si="6"/>
      </c>
      <c r="E411" s="44"/>
    </row>
    <row r="412" spans="1:5" ht="19.5" customHeight="1">
      <c r="A412" s="30" t="s">
        <v>633</v>
      </c>
      <c r="B412" s="44"/>
      <c r="C412" s="44"/>
      <c r="D412" s="34">
        <f t="shared" si="6"/>
      </c>
      <c r="E412" s="44"/>
    </row>
    <row r="413" spans="1:5" ht="19.5" customHeight="1">
      <c r="A413" s="44" t="s">
        <v>120</v>
      </c>
      <c r="B413" s="34">
        <f>SUM(B414:B418)</f>
        <v>0</v>
      </c>
      <c r="C413" s="34">
        <f>SUM(C414:C418)</f>
        <v>0</v>
      </c>
      <c r="D413" s="34">
        <f t="shared" si="6"/>
      </c>
      <c r="E413" s="44"/>
    </row>
    <row r="414" spans="1:5" ht="19.5" customHeight="1">
      <c r="A414" s="29" t="s">
        <v>636</v>
      </c>
      <c r="B414" s="44"/>
      <c r="C414" s="44"/>
      <c r="D414" s="34">
        <f t="shared" si="6"/>
      </c>
      <c r="E414" s="44"/>
    </row>
    <row r="415" spans="1:5" ht="19.5" customHeight="1">
      <c r="A415" s="29" t="s">
        <v>638</v>
      </c>
      <c r="B415" s="44"/>
      <c r="C415" s="44"/>
      <c r="D415" s="34">
        <f t="shared" si="6"/>
      </c>
      <c r="E415" s="44"/>
    </row>
    <row r="416" spans="1:5" ht="19.5" customHeight="1">
      <c r="A416" s="29" t="s">
        <v>640</v>
      </c>
      <c r="B416" s="44"/>
      <c r="C416" s="44"/>
      <c r="D416" s="34">
        <f t="shared" si="6"/>
      </c>
      <c r="E416" s="44"/>
    </row>
    <row r="417" spans="1:5" ht="19.5" customHeight="1">
      <c r="A417" s="30" t="s">
        <v>641</v>
      </c>
      <c r="B417" s="44"/>
      <c r="C417" s="44"/>
      <c r="D417" s="34">
        <f t="shared" si="6"/>
      </c>
      <c r="E417" s="44"/>
    </row>
    <row r="418" spans="1:5" ht="19.5" customHeight="1">
      <c r="A418" s="30" t="s">
        <v>642</v>
      </c>
      <c r="B418" s="44"/>
      <c r="C418" s="44"/>
      <c r="D418" s="34">
        <f t="shared" si="6"/>
      </c>
      <c r="E418" s="44"/>
    </row>
    <row r="419" spans="1:5" ht="19.5" customHeight="1">
      <c r="A419" s="30" t="s">
        <v>121</v>
      </c>
      <c r="B419" s="34">
        <f>SUM(B420:B422)</f>
        <v>0</v>
      </c>
      <c r="C419" s="34">
        <f>SUM(C420:C422)</f>
        <v>0</v>
      </c>
      <c r="D419" s="34">
        <f t="shared" si="6"/>
      </c>
      <c r="E419" s="44"/>
    </row>
    <row r="420" spans="1:5" ht="19.5" customHeight="1">
      <c r="A420" s="29" t="s">
        <v>643</v>
      </c>
      <c r="B420" s="44"/>
      <c r="C420" s="44"/>
      <c r="D420" s="34">
        <f t="shared" si="6"/>
      </c>
      <c r="E420" s="44"/>
    </row>
    <row r="421" spans="1:5" ht="19.5" customHeight="1">
      <c r="A421" s="29" t="s">
        <v>644</v>
      </c>
      <c r="B421" s="44"/>
      <c r="C421" s="44"/>
      <c r="D421" s="34">
        <f t="shared" si="6"/>
      </c>
      <c r="E421" s="44"/>
    </row>
    <row r="422" spans="1:5" ht="19.5" customHeight="1">
      <c r="A422" s="29" t="s">
        <v>645</v>
      </c>
      <c r="B422" s="44"/>
      <c r="C422" s="44"/>
      <c r="D422" s="34">
        <f t="shared" si="6"/>
      </c>
      <c r="E422" s="44"/>
    </row>
    <row r="423" spans="1:5" ht="19.5" customHeight="1">
      <c r="A423" s="30" t="s">
        <v>122</v>
      </c>
      <c r="B423" s="34">
        <f>SUM(B424:B426)</f>
        <v>0</v>
      </c>
      <c r="C423" s="34">
        <f>SUM(C424:C426)</f>
        <v>0</v>
      </c>
      <c r="D423" s="34">
        <f t="shared" si="6"/>
      </c>
      <c r="E423" s="44"/>
    </row>
    <row r="424" spans="1:5" ht="19.5" customHeight="1">
      <c r="A424" s="30" t="s">
        <v>647</v>
      </c>
      <c r="B424" s="44"/>
      <c r="C424" s="44"/>
      <c r="D424" s="34">
        <f t="shared" si="6"/>
      </c>
      <c r="E424" s="44"/>
    </row>
    <row r="425" spans="1:5" ht="19.5" customHeight="1">
      <c r="A425" s="30" t="s">
        <v>649</v>
      </c>
      <c r="B425" s="44"/>
      <c r="C425" s="44"/>
      <c r="D425" s="34">
        <f t="shared" si="6"/>
      </c>
      <c r="E425" s="44"/>
    </row>
    <row r="426" spans="1:5" ht="19.5" customHeight="1">
      <c r="A426" s="44" t="s">
        <v>651</v>
      </c>
      <c r="B426" s="44"/>
      <c r="C426" s="44"/>
      <c r="D426" s="34">
        <f t="shared" si="6"/>
      </c>
      <c r="E426" s="44"/>
    </row>
    <row r="427" spans="1:5" ht="19.5" customHeight="1">
      <c r="A427" s="29" t="s">
        <v>123</v>
      </c>
      <c r="B427" s="34">
        <f>SUM(B428:B430)</f>
        <v>0</v>
      </c>
      <c r="C427" s="34">
        <f>SUM(C428:C430)</f>
        <v>0</v>
      </c>
      <c r="D427" s="34">
        <f t="shared" si="6"/>
      </c>
      <c r="E427" s="44"/>
    </row>
    <row r="428" spans="1:5" ht="19.5" customHeight="1">
      <c r="A428" s="29" t="s">
        <v>654</v>
      </c>
      <c r="B428" s="44"/>
      <c r="C428" s="44"/>
      <c r="D428" s="34">
        <f t="shared" si="6"/>
      </c>
      <c r="E428" s="44"/>
    </row>
    <row r="429" spans="1:5" ht="19.5" customHeight="1">
      <c r="A429" s="29" t="s">
        <v>656</v>
      </c>
      <c r="B429" s="44"/>
      <c r="C429" s="44"/>
      <c r="D429" s="34">
        <f t="shared" si="6"/>
      </c>
      <c r="E429" s="44"/>
    </row>
    <row r="430" spans="1:5" ht="19.5" customHeight="1">
      <c r="A430" s="30" t="s">
        <v>658</v>
      </c>
      <c r="B430" s="44"/>
      <c r="C430" s="44"/>
      <c r="D430" s="34">
        <f t="shared" si="6"/>
      </c>
      <c r="E430" s="44"/>
    </row>
    <row r="431" spans="1:5" ht="19.5" customHeight="1">
      <c r="A431" s="30" t="s">
        <v>124</v>
      </c>
      <c r="B431" s="34">
        <f>SUM(B432:B436)</f>
        <v>0</v>
      </c>
      <c r="C431" s="34">
        <f>SUM(C432:C436)</f>
        <v>0</v>
      </c>
      <c r="D431" s="34">
        <f t="shared" si="6"/>
      </c>
      <c r="E431" s="44"/>
    </row>
    <row r="432" spans="1:5" ht="19.5" customHeight="1">
      <c r="A432" s="30" t="s">
        <v>661</v>
      </c>
      <c r="B432" s="44"/>
      <c r="C432" s="44"/>
      <c r="D432" s="34">
        <f t="shared" si="6"/>
      </c>
      <c r="E432" s="44"/>
    </row>
    <row r="433" spans="1:5" ht="19.5" customHeight="1">
      <c r="A433" s="29" t="s">
        <v>662</v>
      </c>
      <c r="B433" s="44"/>
      <c r="C433" s="44"/>
      <c r="D433" s="34">
        <f t="shared" si="6"/>
      </c>
      <c r="E433" s="44"/>
    </row>
    <row r="434" spans="1:5" ht="19.5" customHeight="1">
      <c r="A434" s="29" t="s">
        <v>664</v>
      </c>
      <c r="B434" s="44"/>
      <c r="C434" s="44"/>
      <c r="D434" s="34">
        <f t="shared" si="6"/>
      </c>
      <c r="E434" s="44"/>
    </row>
    <row r="435" spans="1:5" ht="19.5" customHeight="1">
      <c r="A435" s="29" t="s">
        <v>666</v>
      </c>
      <c r="B435" s="44"/>
      <c r="C435" s="44"/>
      <c r="D435" s="34">
        <f t="shared" si="6"/>
      </c>
      <c r="E435" s="44"/>
    </row>
    <row r="436" spans="1:5" ht="19.5" customHeight="1">
      <c r="A436" s="29" t="s">
        <v>668</v>
      </c>
      <c r="B436" s="44"/>
      <c r="C436" s="44"/>
      <c r="D436" s="34">
        <f t="shared" si="6"/>
      </c>
      <c r="E436" s="44"/>
    </row>
    <row r="437" spans="1:5" ht="19.5" customHeight="1">
      <c r="A437" s="29" t="s">
        <v>125</v>
      </c>
      <c r="B437" s="34">
        <f>SUM(B438:B443)</f>
        <v>0</v>
      </c>
      <c r="C437" s="34">
        <f>SUM(C438:C443)</f>
        <v>0</v>
      </c>
      <c r="D437" s="34">
        <f t="shared" si="6"/>
      </c>
      <c r="E437" s="44"/>
    </row>
    <row r="438" spans="1:5" ht="19.5" customHeight="1">
      <c r="A438" s="30" t="s">
        <v>670</v>
      </c>
      <c r="B438" s="44"/>
      <c r="C438" s="44"/>
      <c r="D438" s="34">
        <f t="shared" si="6"/>
      </c>
      <c r="E438" s="44"/>
    </row>
    <row r="439" spans="1:5" ht="19.5" customHeight="1">
      <c r="A439" s="30" t="s">
        <v>672</v>
      </c>
      <c r="B439" s="44"/>
      <c r="C439" s="44"/>
      <c r="D439" s="34">
        <f t="shared" si="6"/>
      </c>
      <c r="E439" s="44"/>
    </row>
    <row r="440" spans="1:5" ht="19.5" customHeight="1">
      <c r="A440" s="30" t="s">
        <v>673</v>
      </c>
      <c r="B440" s="44"/>
      <c r="C440" s="44"/>
      <c r="D440" s="34">
        <f t="shared" si="6"/>
      </c>
      <c r="E440" s="44"/>
    </row>
    <row r="441" spans="1:5" ht="19.5" customHeight="1">
      <c r="A441" s="44" t="s">
        <v>675</v>
      </c>
      <c r="B441" s="44"/>
      <c r="C441" s="44"/>
      <c r="D441" s="34">
        <f t="shared" si="6"/>
      </c>
      <c r="E441" s="44"/>
    </row>
    <row r="442" spans="1:5" ht="19.5" customHeight="1">
      <c r="A442" s="29" t="s">
        <v>677</v>
      </c>
      <c r="B442" s="44"/>
      <c r="C442" s="44"/>
      <c r="D442" s="34">
        <f t="shared" si="6"/>
      </c>
      <c r="E442" s="44"/>
    </row>
    <row r="443" spans="1:5" ht="19.5" customHeight="1">
      <c r="A443" s="29" t="s">
        <v>679</v>
      </c>
      <c r="B443" s="44"/>
      <c r="C443" s="44"/>
      <c r="D443" s="34">
        <f t="shared" si="6"/>
      </c>
      <c r="E443" s="44"/>
    </row>
    <row r="444" spans="1:5" ht="19.5" customHeight="1">
      <c r="A444" s="29" t="s">
        <v>126</v>
      </c>
      <c r="B444" s="44"/>
      <c r="C444" s="44"/>
      <c r="D444" s="34">
        <f t="shared" si="6"/>
      </c>
      <c r="E444" s="44"/>
    </row>
    <row r="445" spans="1:5" ht="19.5" customHeight="1">
      <c r="A445" s="44" t="s">
        <v>127</v>
      </c>
      <c r="B445" s="34">
        <f>SUM(B446,B451,B460,B466,B472,B477,B482,B489,B493,B496,)</f>
        <v>0</v>
      </c>
      <c r="C445" s="34">
        <f>SUM(C446,C451,C460,C466,C472,C477,C482,C489,C493,C496,)</f>
        <v>0</v>
      </c>
      <c r="D445" s="34">
        <f t="shared" si="6"/>
      </c>
      <c r="E445" s="44"/>
    </row>
    <row r="446" spans="1:5" ht="19.5" customHeight="1">
      <c r="A446" s="30" t="s">
        <v>128</v>
      </c>
      <c r="B446" s="34">
        <f>SUM(B447:B450)</f>
        <v>0</v>
      </c>
      <c r="C446" s="34">
        <f>SUM(C447:C450)</f>
        <v>0</v>
      </c>
      <c r="D446" s="34">
        <f t="shared" si="6"/>
      </c>
      <c r="E446" s="44"/>
    </row>
    <row r="447" spans="1:5" ht="19.5" customHeight="1">
      <c r="A447" s="29" t="s">
        <v>445</v>
      </c>
      <c r="B447" s="44"/>
      <c r="C447" s="44"/>
      <c r="D447" s="34">
        <f t="shared" si="6"/>
      </c>
      <c r="E447" s="44"/>
    </row>
    <row r="448" spans="1:5" ht="19.5" customHeight="1">
      <c r="A448" s="29" t="s">
        <v>447</v>
      </c>
      <c r="B448" s="44"/>
      <c r="C448" s="44"/>
      <c r="D448" s="34">
        <f t="shared" si="6"/>
      </c>
      <c r="E448" s="44"/>
    </row>
    <row r="449" spans="1:5" ht="19.5" customHeight="1">
      <c r="A449" s="29" t="s">
        <v>449</v>
      </c>
      <c r="B449" s="44"/>
      <c r="C449" s="44"/>
      <c r="D449" s="34">
        <f t="shared" si="6"/>
      </c>
      <c r="E449" s="44"/>
    </row>
    <row r="450" spans="1:5" ht="19.5" customHeight="1">
      <c r="A450" s="30" t="s">
        <v>685</v>
      </c>
      <c r="B450" s="44"/>
      <c r="C450" s="44"/>
      <c r="D450" s="34">
        <f t="shared" si="6"/>
      </c>
      <c r="E450" s="44"/>
    </row>
    <row r="451" spans="1:5" ht="19.5" customHeight="1">
      <c r="A451" s="29" t="s">
        <v>129</v>
      </c>
      <c r="B451" s="34">
        <f>SUM(B452:B459)</f>
        <v>0</v>
      </c>
      <c r="C451" s="34">
        <f>SUM(C452:C459)</f>
        <v>0</v>
      </c>
      <c r="D451" s="34">
        <f t="shared" si="6"/>
      </c>
      <c r="E451" s="44"/>
    </row>
    <row r="452" spans="1:5" ht="19.5" customHeight="1">
      <c r="A452" s="29" t="s">
        <v>674</v>
      </c>
      <c r="B452" s="44"/>
      <c r="C452" s="44"/>
      <c r="D452" s="34">
        <f t="shared" si="6"/>
      </c>
      <c r="E452" s="44"/>
    </row>
    <row r="453" spans="1:5" ht="19.5" customHeight="1">
      <c r="A453" s="29" t="s">
        <v>688</v>
      </c>
      <c r="B453" s="44"/>
      <c r="C453" s="44"/>
      <c r="D453" s="34">
        <f aca="true" t="shared" si="7" ref="D453:D516">IF(B453=0,"",ROUND(C453/B453*100,1))</f>
      </c>
      <c r="E453" s="44"/>
    </row>
    <row r="454" spans="1:5" ht="19.5" customHeight="1">
      <c r="A454" s="44" t="s">
        <v>690</v>
      </c>
      <c r="B454" s="44"/>
      <c r="C454" s="44"/>
      <c r="D454" s="34">
        <f t="shared" si="7"/>
      </c>
      <c r="E454" s="44"/>
    </row>
    <row r="455" spans="1:5" ht="19.5" customHeight="1">
      <c r="A455" s="29" t="s">
        <v>692</v>
      </c>
      <c r="B455" s="44"/>
      <c r="C455" s="44"/>
      <c r="D455" s="34">
        <f t="shared" si="7"/>
      </c>
      <c r="E455" s="44"/>
    </row>
    <row r="456" spans="1:5" ht="19.5" customHeight="1">
      <c r="A456" s="29" t="s">
        <v>693</v>
      </c>
      <c r="B456" s="44"/>
      <c r="C456" s="44"/>
      <c r="D456" s="34">
        <f t="shared" si="7"/>
      </c>
      <c r="E456" s="44"/>
    </row>
    <row r="457" spans="1:5" ht="19.5" customHeight="1">
      <c r="A457" s="29" t="s">
        <v>694</v>
      </c>
      <c r="B457" s="44"/>
      <c r="C457" s="44"/>
      <c r="D457" s="34">
        <f t="shared" si="7"/>
      </c>
      <c r="E457" s="44"/>
    </row>
    <row r="458" spans="1:5" ht="19.5" customHeight="1">
      <c r="A458" s="30" t="s">
        <v>696</v>
      </c>
      <c r="B458" s="44"/>
      <c r="C458" s="44"/>
      <c r="D458" s="34">
        <f t="shared" si="7"/>
      </c>
      <c r="E458" s="44"/>
    </row>
    <row r="459" spans="1:5" ht="19.5" customHeight="1">
      <c r="A459" s="30" t="s">
        <v>698</v>
      </c>
      <c r="B459" s="44"/>
      <c r="C459" s="44"/>
      <c r="D459" s="34">
        <f t="shared" si="7"/>
      </c>
      <c r="E459" s="44"/>
    </row>
    <row r="460" spans="1:5" ht="19.5" customHeight="1">
      <c r="A460" s="30" t="s">
        <v>130</v>
      </c>
      <c r="B460" s="34">
        <f>SUM(B461:B465)</f>
        <v>0</v>
      </c>
      <c r="C460" s="34">
        <f>SUM(C461:C465)</f>
        <v>0</v>
      </c>
      <c r="D460" s="34">
        <f t="shared" si="7"/>
      </c>
      <c r="E460" s="44"/>
    </row>
    <row r="461" spans="1:5" ht="19.5" customHeight="1">
      <c r="A461" s="29" t="s">
        <v>674</v>
      </c>
      <c r="B461" s="44"/>
      <c r="C461" s="44"/>
      <c r="D461" s="34">
        <f t="shared" si="7"/>
      </c>
      <c r="E461" s="44"/>
    </row>
    <row r="462" spans="1:5" ht="19.5" customHeight="1">
      <c r="A462" s="29" t="s">
        <v>702</v>
      </c>
      <c r="B462" s="44"/>
      <c r="C462" s="44"/>
      <c r="D462" s="34">
        <f t="shared" si="7"/>
      </c>
      <c r="E462" s="44"/>
    </row>
    <row r="463" spans="1:5" ht="19.5" customHeight="1">
      <c r="A463" s="29" t="s">
        <v>703</v>
      </c>
      <c r="B463" s="44"/>
      <c r="C463" s="44"/>
      <c r="D463" s="34">
        <f t="shared" si="7"/>
      </c>
      <c r="E463" s="44"/>
    </row>
    <row r="464" spans="1:5" ht="19.5" customHeight="1">
      <c r="A464" s="30" t="s">
        <v>669</v>
      </c>
      <c r="B464" s="44"/>
      <c r="C464" s="44"/>
      <c r="D464" s="34">
        <f t="shared" si="7"/>
      </c>
      <c r="E464" s="44"/>
    </row>
    <row r="465" spans="1:5" ht="19.5" customHeight="1">
      <c r="A465" s="30" t="s">
        <v>671</v>
      </c>
      <c r="B465" s="44"/>
      <c r="C465" s="44"/>
      <c r="D465" s="34">
        <f t="shared" si="7"/>
      </c>
      <c r="E465" s="44"/>
    </row>
    <row r="466" spans="1:5" ht="19.5" customHeight="1">
      <c r="A466" s="30" t="s">
        <v>131</v>
      </c>
      <c r="B466" s="34">
        <f>SUM(B467:B471)</f>
        <v>0</v>
      </c>
      <c r="C466" s="34">
        <f>SUM(C467:C471)</f>
        <v>0</v>
      </c>
      <c r="D466" s="34">
        <f t="shared" si="7"/>
      </c>
      <c r="E466" s="44"/>
    </row>
    <row r="467" spans="1:5" ht="19.5" customHeight="1">
      <c r="A467" s="44" t="s">
        <v>674</v>
      </c>
      <c r="B467" s="44"/>
      <c r="C467" s="44"/>
      <c r="D467" s="34">
        <f t="shared" si="7"/>
      </c>
      <c r="E467" s="44"/>
    </row>
    <row r="468" spans="1:5" ht="19.5" customHeight="1">
      <c r="A468" s="29" t="s">
        <v>676</v>
      </c>
      <c r="B468" s="44"/>
      <c r="C468" s="44"/>
      <c r="D468" s="34">
        <f t="shared" si="7"/>
      </c>
      <c r="E468" s="44"/>
    </row>
    <row r="469" spans="1:5" ht="19.5" customHeight="1">
      <c r="A469" s="29" t="s">
        <v>678</v>
      </c>
      <c r="B469" s="44"/>
      <c r="C469" s="44"/>
      <c r="D469" s="34">
        <f t="shared" si="7"/>
      </c>
      <c r="E469" s="44"/>
    </row>
    <row r="470" spans="1:5" ht="19.5" customHeight="1">
      <c r="A470" s="29" t="s">
        <v>680</v>
      </c>
      <c r="B470" s="44"/>
      <c r="C470" s="44"/>
      <c r="D470" s="34">
        <f t="shared" si="7"/>
      </c>
      <c r="E470" s="44"/>
    </row>
    <row r="471" spans="1:5" ht="19.5" customHeight="1">
      <c r="A471" s="30" t="s">
        <v>681</v>
      </c>
      <c r="B471" s="44"/>
      <c r="C471" s="44"/>
      <c r="D471" s="34">
        <f t="shared" si="7"/>
      </c>
      <c r="E471" s="44"/>
    </row>
    <row r="472" spans="1:5" ht="19.5" customHeight="1">
      <c r="A472" s="30" t="s">
        <v>132</v>
      </c>
      <c r="B472" s="34">
        <f>SUM(B473:B476)</f>
        <v>0</v>
      </c>
      <c r="C472" s="34">
        <f>SUM(C473:C476)</f>
        <v>0</v>
      </c>
      <c r="D472" s="34">
        <f t="shared" si="7"/>
      </c>
      <c r="E472" s="44"/>
    </row>
    <row r="473" spans="1:5" ht="19.5" customHeight="1">
      <c r="A473" s="30" t="s">
        <v>674</v>
      </c>
      <c r="B473" s="44"/>
      <c r="C473" s="44"/>
      <c r="D473" s="34">
        <f t="shared" si="7"/>
      </c>
      <c r="E473" s="44"/>
    </row>
    <row r="474" spans="1:5" ht="19.5" customHeight="1">
      <c r="A474" s="29" t="s">
        <v>682</v>
      </c>
      <c r="B474" s="44"/>
      <c r="C474" s="44"/>
      <c r="D474" s="34">
        <f t="shared" si="7"/>
      </c>
      <c r="E474" s="44"/>
    </row>
    <row r="475" spans="1:5" ht="19.5" customHeight="1">
      <c r="A475" s="29" t="s">
        <v>683</v>
      </c>
      <c r="B475" s="44"/>
      <c r="C475" s="44"/>
      <c r="D475" s="34">
        <f t="shared" si="7"/>
      </c>
      <c r="E475" s="44"/>
    </row>
    <row r="476" spans="1:5" ht="19.5" customHeight="1">
      <c r="A476" s="29" t="s">
        <v>684</v>
      </c>
      <c r="B476" s="44"/>
      <c r="C476" s="44"/>
      <c r="D476" s="34">
        <f t="shared" si="7"/>
      </c>
      <c r="E476" s="44"/>
    </row>
    <row r="477" spans="1:5" ht="19.5" customHeight="1">
      <c r="A477" s="30" t="s">
        <v>133</v>
      </c>
      <c r="B477" s="34">
        <f>SUM(B478:B481)</f>
        <v>0</v>
      </c>
      <c r="C477" s="34">
        <f>SUM(C478:C481)</f>
        <v>0</v>
      </c>
      <c r="D477" s="34">
        <f t="shared" si="7"/>
      </c>
      <c r="E477" s="44"/>
    </row>
    <row r="478" spans="1:5" ht="19.5" customHeight="1">
      <c r="A478" s="30" t="s">
        <v>686</v>
      </c>
      <c r="B478" s="44"/>
      <c r="C478" s="44"/>
      <c r="D478" s="34">
        <f t="shared" si="7"/>
      </c>
      <c r="E478" s="44"/>
    </row>
    <row r="479" spans="1:5" ht="19.5" customHeight="1">
      <c r="A479" s="30" t="s">
        <v>687</v>
      </c>
      <c r="B479" s="44"/>
      <c r="C479" s="44"/>
      <c r="D479" s="34">
        <f t="shared" si="7"/>
      </c>
      <c r="E479" s="44"/>
    </row>
    <row r="480" spans="1:5" ht="19.5" customHeight="1">
      <c r="A480" s="44" t="s">
        <v>689</v>
      </c>
      <c r="B480" s="44"/>
      <c r="C480" s="44"/>
      <c r="D480" s="34">
        <f t="shared" si="7"/>
      </c>
      <c r="E480" s="44"/>
    </row>
    <row r="481" spans="1:5" ht="19.5" customHeight="1">
      <c r="A481" s="29" t="s">
        <v>691</v>
      </c>
      <c r="B481" s="44"/>
      <c r="C481" s="44"/>
      <c r="D481" s="34">
        <f t="shared" si="7"/>
      </c>
      <c r="E481" s="44"/>
    </row>
    <row r="482" spans="1:5" ht="19.5" customHeight="1">
      <c r="A482" s="29" t="s">
        <v>134</v>
      </c>
      <c r="B482" s="34">
        <f>SUM(B483:B488)</f>
        <v>0</v>
      </c>
      <c r="C482" s="34">
        <f>SUM(C483:C488)</f>
        <v>0</v>
      </c>
      <c r="D482" s="34">
        <f t="shared" si="7"/>
      </c>
      <c r="E482" s="44"/>
    </row>
    <row r="483" spans="1:5" ht="19.5" customHeight="1">
      <c r="A483" s="29" t="s">
        <v>674</v>
      </c>
      <c r="B483" s="44"/>
      <c r="C483" s="44"/>
      <c r="D483" s="34">
        <f t="shared" si="7"/>
      </c>
      <c r="E483" s="44"/>
    </row>
    <row r="484" spans="1:5" ht="19.5" customHeight="1">
      <c r="A484" s="30" t="s">
        <v>695</v>
      </c>
      <c r="B484" s="44"/>
      <c r="C484" s="44"/>
      <c r="D484" s="34">
        <f t="shared" si="7"/>
      </c>
      <c r="E484" s="44"/>
    </row>
    <row r="485" spans="1:5" ht="19.5" customHeight="1">
      <c r="A485" s="30" t="s">
        <v>697</v>
      </c>
      <c r="B485" s="44"/>
      <c r="C485" s="44"/>
      <c r="D485" s="34">
        <f t="shared" si="7"/>
      </c>
      <c r="E485" s="44"/>
    </row>
    <row r="486" spans="1:5" ht="19.5" customHeight="1">
      <c r="A486" s="30" t="s">
        <v>699</v>
      </c>
      <c r="B486" s="44"/>
      <c r="C486" s="44"/>
      <c r="D486" s="34">
        <f t="shared" si="7"/>
      </c>
      <c r="E486" s="44"/>
    </row>
    <row r="487" spans="1:5" ht="19.5" customHeight="1">
      <c r="A487" s="29" t="s">
        <v>700</v>
      </c>
      <c r="B487" s="44"/>
      <c r="C487" s="44"/>
      <c r="D487" s="34">
        <f t="shared" si="7"/>
      </c>
      <c r="E487" s="44"/>
    </row>
    <row r="488" spans="1:5" ht="19.5" customHeight="1">
      <c r="A488" s="29" t="s">
        <v>701</v>
      </c>
      <c r="B488" s="44"/>
      <c r="C488" s="44"/>
      <c r="D488" s="34">
        <f t="shared" si="7"/>
      </c>
      <c r="E488" s="44"/>
    </row>
    <row r="489" spans="1:5" ht="19.5" customHeight="1">
      <c r="A489" s="29" t="s">
        <v>135</v>
      </c>
      <c r="B489" s="34">
        <f>SUM(B490:B492)</f>
        <v>0</v>
      </c>
      <c r="C489" s="34">
        <f>SUM(C490:C492)</f>
        <v>0</v>
      </c>
      <c r="D489" s="34">
        <f t="shared" si="7"/>
      </c>
      <c r="E489" s="44"/>
    </row>
    <row r="490" spans="1:5" ht="19.5" customHeight="1">
      <c r="A490" s="30" t="s">
        <v>704</v>
      </c>
      <c r="B490" s="44"/>
      <c r="C490" s="44"/>
      <c r="D490" s="34">
        <f t="shared" si="7"/>
      </c>
      <c r="E490" s="44"/>
    </row>
    <row r="491" spans="1:5" ht="19.5" customHeight="1">
      <c r="A491" s="30" t="s">
        <v>705</v>
      </c>
      <c r="B491" s="44"/>
      <c r="C491" s="44"/>
      <c r="D491" s="34">
        <f t="shared" si="7"/>
      </c>
      <c r="E491" s="44"/>
    </row>
    <row r="492" spans="1:5" ht="19.5" customHeight="1">
      <c r="A492" s="30" t="s">
        <v>706</v>
      </c>
      <c r="B492" s="44"/>
      <c r="C492" s="44"/>
      <c r="D492" s="34">
        <f t="shared" si="7"/>
      </c>
      <c r="E492" s="44"/>
    </row>
    <row r="493" spans="1:5" ht="19.5" customHeight="1">
      <c r="A493" s="44" t="s">
        <v>136</v>
      </c>
      <c r="B493" s="34">
        <f>SUM(B494:B495)</f>
        <v>0</v>
      </c>
      <c r="C493" s="34">
        <f>SUM(C494:C495)</f>
        <v>0</v>
      </c>
      <c r="D493" s="34">
        <f t="shared" si="7"/>
      </c>
      <c r="E493" s="44"/>
    </row>
    <row r="494" spans="1:5" ht="19.5" customHeight="1">
      <c r="A494" s="30" t="s">
        <v>708</v>
      </c>
      <c r="B494" s="44"/>
      <c r="C494" s="44"/>
      <c r="D494" s="34">
        <f t="shared" si="7"/>
      </c>
      <c r="E494" s="44"/>
    </row>
    <row r="495" spans="1:5" ht="19.5" customHeight="1">
      <c r="A495" s="30" t="s">
        <v>710</v>
      </c>
      <c r="B495" s="44"/>
      <c r="C495" s="44"/>
      <c r="D495" s="34">
        <f t="shared" si="7"/>
      </c>
      <c r="E495" s="44"/>
    </row>
    <row r="496" spans="1:5" ht="19.5" customHeight="1">
      <c r="A496" s="29" t="s">
        <v>137</v>
      </c>
      <c r="B496" s="34">
        <f>SUM(B497:B500)</f>
        <v>0</v>
      </c>
      <c r="C496" s="34">
        <f>SUM(C497:C500)</f>
        <v>0</v>
      </c>
      <c r="D496" s="34">
        <f t="shared" si="7"/>
      </c>
      <c r="E496" s="44"/>
    </row>
    <row r="497" spans="1:5" ht="19.5" customHeight="1">
      <c r="A497" s="29" t="s">
        <v>713</v>
      </c>
      <c r="B497" s="44"/>
      <c r="C497" s="44"/>
      <c r="D497" s="34">
        <f t="shared" si="7"/>
      </c>
      <c r="E497" s="44"/>
    </row>
    <row r="498" spans="1:5" ht="19.5" customHeight="1">
      <c r="A498" s="30" t="s">
        <v>714</v>
      </c>
      <c r="B498" s="44"/>
      <c r="C498" s="44"/>
      <c r="D498" s="34">
        <f t="shared" si="7"/>
      </c>
      <c r="E498" s="44"/>
    </row>
    <row r="499" spans="1:5" ht="19.5" customHeight="1">
      <c r="A499" s="30" t="s">
        <v>715</v>
      </c>
      <c r="B499" s="44"/>
      <c r="C499" s="44"/>
      <c r="D499" s="34">
        <f t="shared" si="7"/>
      </c>
      <c r="E499" s="44"/>
    </row>
    <row r="500" spans="1:5" ht="19.5" customHeight="1">
      <c r="A500" s="30" t="s">
        <v>716</v>
      </c>
      <c r="B500" s="44"/>
      <c r="C500" s="44"/>
      <c r="D500" s="34">
        <f t="shared" si="7"/>
      </c>
      <c r="E500" s="44"/>
    </row>
    <row r="501" spans="1:5" ht="19.5" customHeight="1">
      <c r="A501" s="48" t="s">
        <v>138</v>
      </c>
      <c r="B501" s="34">
        <f>SUM(B502,B516,B524,B535,B546,)</f>
        <v>27</v>
      </c>
      <c r="C501" s="34">
        <f>SUM(C502,C516,C524,C535,C546,)</f>
        <v>20</v>
      </c>
      <c r="D501" s="34">
        <f t="shared" si="7"/>
        <v>74.1</v>
      </c>
      <c r="E501" s="44"/>
    </row>
    <row r="502" spans="1:5" ht="19.5" customHeight="1">
      <c r="A502" s="48" t="s">
        <v>139</v>
      </c>
      <c r="B502" s="34">
        <f>SUM(B503:B515)</f>
        <v>27</v>
      </c>
      <c r="C502" s="34">
        <f>SUM(C503:C515)</f>
        <v>20</v>
      </c>
      <c r="D502" s="34">
        <f t="shared" si="7"/>
        <v>74.1</v>
      </c>
      <c r="E502" s="44"/>
    </row>
    <row r="503" spans="1:5" ht="19.5" customHeight="1">
      <c r="A503" s="48" t="s">
        <v>445</v>
      </c>
      <c r="B503" s="44"/>
      <c r="C503" s="44"/>
      <c r="D503" s="34">
        <f t="shared" si="7"/>
      </c>
      <c r="E503" s="44"/>
    </row>
    <row r="504" spans="1:5" ht="19.5" customHeight="1">
      <c r="A504" s="48" t="s">
        <v>447</v>
      </c>
      <c r="B504" s="44"/>
      <c r="C504" s="44"/>
      <c r="D504" s="34">
        <f t="shared" si="7"/>
      </c>
      <c r="E504" s="44"/>
    </row>
    <row r="505" spans="1:5" ht="19.5" customHeight="1">
      <c r="A505" s="48" t="s">
        <v>449</v>
      </c>
      <c r="B505" s="44"/>
      <c r="C505" s="44"/>
      <c r="D505" s="34">
        <f t="shared" si="7"/>
      </c>
      <c r="E505" s="44"/>
    </row>
    <row r="506" spans="1:5" ht="19.5" customHeight="1">
      <c r="A506" s="48" t="s">
        <v>722</v>
      </c>
      <c r="B506" s="44"/>
      <c r="C506" s="44"/>
      <c r="D506" s="34">
        <f t="shared" si="7"/>
      </c>
      <c r="E506" s="44"/>
    </row>
    <row r="507" spans="1:5" ht="19.5" customHeight="1">
      <c r="A507" s="48" t="s">
        <v>724</v>
      </c>
      <c r="B507" s="44"/>
      <c r="C507" s="44"/>
      <c r="D507" s="34">
        <f t="shared" si="7"/>
      </c>
      <c r="E507" s="44"/>
    </row>
    <row r="508" spans="1:5" ht="19.5" customHeight="1">
      <c r="A508" s="48" t="s">
        <v>726</v>
      </c>
      <c r="B508" s="44"/>
      <c r="C508" s="44"/>
      <c r="D508" s="34">
        <f t="shared" si="7"/>
      </c>
      <c r="E508" s="44"/>
    </row>
    <row r="509" spans="1:5" ht="19.5" customHeight="1">
      <c r="A509" s="48" t="s">
        <v>727</v>
      </c>
      <c r="B509" s="44"/>
      <c r="C509" s="44"/>
      <c r="D509" s="34">
        <f t="shared" si="7"/>
      </c>
      <c r="E509" s="44"/>
    </row>
    <row r="510" spans="1:5" ht="19.5" customHeight="1">
      <c r="A510" s="48" t="s">
        <v>728</v>
      </c>
      <c r="B510" s="44"/>
      <c r="C510" s="44"/>
      <c r="D510" s="34">
        <f t="shared" si="7"/>
      </c>
      <c r="E510" s="44"/>
    </row>
    <row r="511" spans="1:5" ht="19.5" customHeight="1">
      <c r="A511" s="48" t="s">
        <v>729</v>
      </c>
      <c r="B511" s="44">
        <v>10</v>
      </c>
      <c r="C511" s="44">
        <v>10</v>
      </c>
      <c r="D511" s="34">
        <f t="shared" si="7"/>
        <v>100</v>
      </c>
      <c r="E511" s="44"/>
    </row>
    <row r="512" spans="1:5" ht="19.5" customHeight="1">
      <c r="A512" s="48" t="s">
        <v>730</v>
      </c>
      <c r="B512" s="44">
        <v>15</v>
      </c>
      <c r="C512" s="44">
        <v>10</v>
      </c>
      <c r="D512" s="34">
        <f t="shared" si="7"/>
        <v>66.7</v>
      </c>
      <c r="E512" s="44"/>
    </row>
    <row r="513" spans="1:5" ht="19.5" customHeight="1">
      <c r="A513" s="48" t="s">
        <v>732</v>
      </c>
      <c r="B513" s="44">
        <v>1</v>
      </c>
      <c r="C513" s="44"/>
      <c r="D513" s="34">
        <f t="shared" si="7"/>
        <v>0</v>
      </c>
      <c r="E513" s="44"/>
    </row>
    <row r="514" spans="1:5" ht="19.5" customHeight="1">
      <c r="A514" s="48" t="s">
        <v>734</v>
      </c>
      <c r="B514" s="44"/>
      <c r="C514" s="44"/>
      <c r="D514" s="34">
        <f t="shared" si="7"/>
      </c>
      <c r="E514" s="44"/>
    </row>
    <row r="515" spans="1:5" ht="19.5" customHeight="1">
      <c r="A515" s="48" t="s">
        <v>736</v>
      </c>
      <c r="B515" s="44">
        <v>1</v>
      </c>
      <c r="C515" s="44"/>
      <c r="D515" s="34">
        <f t="shared" si="7"/>
        <v>0</v>
      </c>
      <c r="E515" s="44"/>
    </row>
    <row r="516" spans="1:5" ht="19.5" customHeight="1">
      <c r="A516" s="48" t="s">
        <v>140</v>
      </c>
      <c r="B516" s="34">
        <f>SUM(B517:B523)</f>
        <v>0</v>
      </c>
      <c r="C516" s="34">
        <f>SUM(C517:C523)</f>
        <v>0</v>
      </c>
      <c r="D516" s="34">
        <f t="shared" si="7"/>
      </c>
      <c r="E516" s="44"/>
    </row>
    <row r="517" spans="1:5" ht="19.5" customHeight="1">
      <c r="A517" s="48" t="s">
        <v>445</v>
      </c>
      <c r="B517" s="44"/>
      <c r="C517" s="44"/>
      <c r="D517" s="34">
        <f aca="true" t="shared" si="8" ref="D517:D580">IF(B517=0,"",ROUND(C517/B517*100,1))</f>
      </c>
      <c r="E517" s="44"/>
    </row>
    <row r="518" spans="1:5" ht="19.5" customHeight="1">
      <c r="A518" s="48" t="s">
        <v>447</v>
      </c>
      <c r="B518" s="44"/>
      <c r="C518" s="44"/>
      <c r="D518" s="34">
        <f t="shared" si="8"/>
      </c>
      <c r="E518" s="44"/>
    </row>
    <row r="519" spans="1:5" ht="19.5" customHeight="1">
      <c r="A519" s="48" t="s">
        <v>449</v>
      </c>
      <c r="B519" s="44"/>
      <c r="C519" s="44"/>
      <c r="D519" s="34">
        <f t="shared" si="8"/>
      </c>
      <c r="E519" s="44"/>
    </row>
    <row r="520" spans="1:5" ht="19.5" customHeight="1">
      <c r="A520" s="44" t="s">
        <v>707</v>
      </c>
      <c r="B520" s="44"/>
      <c r="C520" s="44"/>
      <c r="D520" s="34">
        <f t="shared" si="8"/>
      </c>
      <c r="E520" s="44"/>
    </row>
    <row r="521" spans="1:5" ht="19.5" customHeight="1">
      <c r="A521" s="44" t="s">
        <v>709</v>
      </c>
      <c r="B521" s="44"/>
      <c r="C521" s="44"/>
      <c r="D521" s="34">
        <f t="shared" si="8"/>
      </c>
      <c r="E521" s="44"/>
    </row>
    <row r="522" spans="1:5" ht="19.5" customHeight="1">
      <c r="A522" s="44" t="s">
        <v>711</v>
      </c>
      <c r="B522" s="44"/>
      <c r="C522" s="44"/>
      <c r="D522" s="34">
        <f t="shared" si="8"/>
      </c>
      <c r="E522" s="44"/>
    </row>
    <row r="523" spans="1:5" ht="19.5" customHeight="1">
      <c r="A523" s="44" t="s">
        <v>712</v>
      </c>
      <c r="B523" s="44"/>
      <c r="C523" s="44"/>
      <c r="D523" s="34">
        <f t="shared" si="8"/>
      </c>
      <c r="E523" s="44"/>
    </row>
    <row r="524" spans="1:5" ht="19.5" customHeight="1">
      <c r="A524" s="48" t="s">
        <v>141</v>
      </c>
      <c r="B524" s="34">
        <f>SUM(B525:B534)</f>
        <v>0</v>
      </c>
      <c r="C524" s="34">
        <f>SUM(C525:C534)</f>
        <v>0</v>
      </c>
      <c r="D524" s="34">
        <f t="shared" si="8"/>
      </c>
      <c r="E524" s="44"/>
    </row>
    <row r="525" spans="1:5" ht="19.5" customHeight="1">
      <c r="A525" s="48" t="s">
        <v>445</v>
      </c>
      <c r="B525" s="44"/>
      <c r="C525" s="44"/>
      <c r="D525" s="34">
        <f t="shared" si="8"/>
      </c>
      <c r="E525" s="44"/>
    </row>
    <row r="526" spans="1:5" ht="19.5" customHeight="1">
      <c r="A526" s="48" t="s">
        <v>447</v>
      </c>
      <c r="B526" s="44"/>
      <c r="C526" s="44"/>
      <c r="D526" s="34">
        <f t="shared" si="8"/>
      </c>
      <c r="E526" s="44"/>
    </row>
    <row r="527" spans="1:5" ht="19.5" customHeight="1">
      <c r="A527" s="48" t="s">
        <v>449</v>
      </c>
      <c r="B527" s="44"/>
      <c r="C527" s="44"/>
      <c r="D527" s="34">
        <f t="shared" si="8"/>
      </c>
      <c r="E527" s="44"/>
    </row>
    <row r="528" spans="1:5" ht="19.5" customHeight="1">
      <c r="A528" s="44" t="s">
        <v>717</v>
      </c>
      <c r="B528" s="44"/>
      <c r="C528" s="44"/>
      <c r="D528" s="34">
        <f t="shared" si="8"/>
      </c>
      <c r="E528" s="44"/>
    </row>
    <row r="529" spans="1:5" ht="19.5" customHeight="1">
      <c r="A529" s="44" t="s">
        <v>718</v>
      </c>
      <c r="B529" s="44"/>
      <c r="C529" s="44"/>
      <c r="D529" s="34">
        <f t="shared" si="8"/>
      </c>
      <c r="E529" s="44"/>
    </row>
    <row r="530" spans="1:5" ht="19.5" customHeight="1">
      <c r="A530" s="44" t="s">
        <v>719</v>
      </c>
      <c r="B530" s="44"/>
      <c r="C530" s="44"/>
      <c r="D530" s="34">
        <f t="shared" si="8"/>
      </c>
      <c r="E530" s="44"/>
    </row>
    <row r="531" spans="1:5" ht="19.5" customHeight="1">
      <c r="A531" s="44" t="s">
        <v>720</v>
      </c>
      <c r="B531" s="44"/>
      <c r="C531" s="44"/>
      <c r="D531" s="34">
        <f t="shared" si="8"/>
      </c>
      <c r="E531" s="44"/>
    </row>
    <row r="532" spans="1:5" ht="19.5" customHeight="1">
      <c r="A532" s="44" t="s">
        <v>721</v>
      </c>
      <c r="B532" s="44"/>
      <c r="C532" s="44"/>
      <c r="D532" s="34">
        <f t="shared" si="8"/>
      </c>
      <c r="E532" s="44"/>
    </row>
    <row r="533" spans="1:5" ht="19.5" customHeight="1">
      <c r="A533" s="44" t="s">
        <v>723</v>
      </c>
      <c r="B533" s="44"/>
      <c r="C533" s="44"/>
      <c r="D533" s="34">
        <f t="shared" si="8"/>
      </c>
      <c r="E533" s="44"/>
    </row>
    <row r="534" spans="1:5" ht="19.5" customHeight="1">
      <c r="A534" s="44" t="s">
        <v>725</v>
      </c>
      <c r="B534" s="44"/>
      <c r="C534" s="44"/>
      <c r="D534" s="34">
        <f t="shared" si="8"/>
      </c>
      <c r="E534" s="44"/>
    </row>
    <row r="535" spans="1:5" ht="19.5" customHeight="1">
      <c r="A535" s="48" t="s">
        <v>142</v>
      </c>
      <c r="B535" s="34">
        <f>SUM(B536:B545)</f>
        <v>0</v>
      </c>
      <c r="C535" s="34">
        <f>SUM(C536:C545)</f>
        <v>0</v>
      </c>
      <c r="D535" s="34">
        <f t="shared" si="8"/>
      </c>
      <c r="E535" s="44"/>
    </row>
    <row r="536" spans="1:5" ht="19.5" customHeight="1">
      <c r="A536" s="48" t="s">
        <v>445</v>
      </c>
      <c r="B536" s="44"/>
      <c r="C536" s="44"/>
      <c r="D536" s="34">
        <f t="shared" si="8"/>
      </c>
      <c r="E536" s="44"/>
    </row>
    <row r="537" spans="1:5" ht="19.5" customHeight="1">
      <c r="A537" s="48" t="s">
        <v>447</v>
      </c>
      <c r="B537" s="44"/>
      <c r="C537" s="44"/>
      <c r="D537" s="34">
        <f t="shared" si="8"/>
      </c>
      <c r="E537" s="44"/>
    </row>
    <row r="538" spans="1:5" ht="19.5" customHeight="1">
      <c r="A538" s="48" t="s">
        <v>449</v>
      </c>
      <c r="B538" s="44"/>
      <c r="C538" s="44"/>
      <c r="D538" s="34">
        <f t="shared" si="8"/>
      </c>
      <c r="E538" s="44"/>
    </row>
    <row r="539" spans="1:5" ht="19.5" customHeight="1">
      <c r="A539" s="44" t="s">
        <v>731</v>
      </c>
      <c r="B539" s="44"/>
      <c r="C539" s="44"/>
      <c r="D539" s="34">
        <f t="shared" si="8"/>
      </c>
      <c r="E539" s="44"/>
    </row>
    <row r="540" spans="1:5" ht="19.5" customHeight="1">
      <c r="A540" s="44" t="s">
        <v>733</v>
      </c>
      <c r="B540" s="44"/>
      <c r="C540" s="44"/>
      <c r="D540" s="34">
        <f t="shared" si="8"/>
      </c>
      <c r="E540" s="44"/>
    </row>
    <row r="541" spans="1:5" ht="19.5" customHeight="1">
      <c r="A541" s="48" t="s">
        <v>735</v>
      </c>
      <c r="B541" s="44"/>
      <c r="C541" s="44"/>
      <c r="D541" s="34">
        <f t="shared" si="8"/>
      </c>
      <c r="E541" s="44"/>
    </row>
    <row r="542" spans="1:5" ht="19.5" customHeight="1">
      <c r="A542" s="44" t="s">
        <v>737</v>
      </c>
      <c r="B542" s="44"/>
      <c r="C542" s="44"/>
      <c r="D542" s="34">
        <f t="shared" si="8"/>
      </c>
      <c r="E542" s="44"/>
    </row>
    <row r="543" spans="1:5" ht="19.5" customHeight="1">
      <c r="A543" s="44" t="s">
        <v>738</v>
      </c>
      <c r="B543" s="44"/>
      <c r="C543" s="44"/>
      <c r="D543" s="34">
        <f t="shared" si="8"/>
      </c>
      <c r="E543" s="44"/>
    </row>
    <row r="544" spans="1:5" ht="19.5" customHeight="1">
      <c r="A544" s="48" t="s">
        <v>739</v>
      </c>
      <c r="B544" s="44"/>
      <c r="C544" s="44"/>
      <c r="D544" s="34">
        <f t="shared" si="8"/>
      </c>
      <c r="E544" s="44"/>
    </row>
    <row r="545" spans="1:5" ht="19.5" customHeight="1">
      <c r="A545" s="44" t="s">
        <v>740</v>
      </c>
      <c r="B545" s="44"/>
      <c r="C545" s="44"/>
      <c r="D545" s="34">
        <f t="shared" si="8"/>
      </c>
      <c r="E545" s="44"/>
    </row>
    <row r="546" spans="1:5" ht="19.5" customHeight="1">
      <c r="A546" s="48" t="s">
        <v>143</v>
      </c>
      <c r="B546" s="34">
        <f>SUM(B547:B549)</f>
        <v>0</v>
      </c>
      <c r="C546" s="34">
        <f>SUM(C547:C549)</f>
        <v>0</v>
      </c>
      <c r="D546" s="34">
        <f t="shared" si="8"/>
      </c>
      <c r="E546" s="44"/>
    </row>
    <row r="547" spans="1:5" ht="19.5" customHeight="1">
      <c r="A547" s="48" t="s">
        <v>743</v>
      </c>
      <c r="B547" s="44"/>
      <c r="C547" s="44"/>
      <c r="D547" s="34">
        <f t="shared" si="8"/>
      </c>
      <c r="E547" s="44"/>
    </row>
    <row r="548" spans="1:5" ht="19.5" customHeight="1">
      <c r="A548" s="48" t="s">
        <v>745</v>
      </c>
      <c r="B548" s="44"/>
      <c r="C548" s="44"/>
      <c r="D548" s="34">
        <f t="shared" si="8"/>
      </c>
      <c r="E548" s="44"/>
    </row>
    <row r="549" spans="1:5" ht="19.5" customHeight="1">
      <c r="A549" s="48" t="s">
        <v>747</v>
      </c>
      <c r="B549" s="44"/>
      <c r="C549" s="44"/>
      <c r="D549" s="34">
        <f t="shared" si="8"/>
      </c>
      <c r="E549" s="44"/>
    </row>
    <row r="550" spans="1:5" ht="19.5" customHeight="1">
      <c r="A550" s="48" t="s">
        <v>144</v>
      </c>
      <c r="B550" s="34">
        <f>SUM(B551,B565,B576,B578,B587,B591,B601,B609,B615,B622,B631,B636,B641,B644,B647,B650,B653,B656,B660,B665,)</f>
        <v>1493</v>
      </c>
      <c r="C550" s="34">
        <f>SUM(C551,C565,C576,C578,C587,C591,C601,C609,C615,C622,C631,C636,C641,C644,C647,C650,C653,C656,C660,C665,)</f>
        <v>207</v>
      </c>
      <c r="D550" s="34">
        <f t="shared" si="8"/>
        <v>13.9</v>
      </c>
      <c r="E550" s="44"/>
    </row>
    <row r="551" spans="1:5" ht="19.5" customHeight="1">
      <c r="A551" s="48" t="s">
        <v>145</v>
      </c>
      <c r="B551" s="34">
        <f>SUM(B552:B564)</f>
        <v>0</v>
      </c>
      <c r="C551" s="34">
        <f>SUM(C552:C564)</f>
        <v>0</v>
      </c>
      <c r="D551" s="34">
        <f t="shared" si="8"/>
      </c>
      <c r="E551" s="44"/>
    </row>
    <row r="552" spans="1:5" ht="19.5" customHeight="1">
      <c r="A552" s="48" t="s">
        <v>445</v>
      </c>
      <c r="B552" s="44"/>
      <c r="C552" s="44"/>
      <c r="D552" s="34">
        <f t="shared" si="8"/>
      </c>
      <c r="E552" s="44"/>
    </row>
    <row r="553" spans="1:5" ht="19.5" customHeight="1">
      <c r="A553" s="48" t="s">
        <v>447</v>
      </c>
      <c r="B553" s="44"/>
      <c r="C553" s="44"/>
      <c r="D553" s="34">
        <f t="shared" si="8"/>
      </c>
      <c r="E553" s="44"/>
    </row>
    <row r="554" spans="1:5" ht="19.5" customHeight="1">
      <c r="A554" s="48" t="s">
        <v>449</v>
      </c>
      <c r="B554" s="44"/>
      <c r="C554" s="44"/>
      <c r="D554" s="34">
        <f t="shared" si="8"/>
      </c>
      <c r="E554" s="44"/>
    </row>
    <row r="555" spans="1:5" ht="19.5" customHeight="1">
      <c r="A555" s="48" t="s">
        <v>752</v>
      </c>
      <c r="B555" s="44"/>
      <c r="C555" s="44"/>
      <c r="D555" s="34">
        <f t="shared" si="8"/>
      </c>
      <c r="E555" s="44"/>
    </row>
    <row r="556" spans="1:5" ht="19.5" customHeight="1">
      <c r="A556" s="48" t="s">
        <v>754</v>
      </c>
      <c r="B556" s="44"/>
      <c r="C556" s="44"/>
      <c r="D556" s="34">
        <f t="shared" si="8"/>
      </c>
      <c r="E556" s="44"/>
    </row>
    <row r="557" spans="1:5" ht="19.5" customHeight="1">
      <c r="A557" s="48" t="s">
        <v>756</v>
      </c>
      <c r="B557" s="44"/>
      <c r="C557" s="44"/>
      <c r="D557" s="34">
        <f t="shared" si="8"/>
      </c>
      <c r="E557" s="44"/>
    </row>
    <row r="558" spans="1:5" ht="19.5" customHeight="1">
      <c r="A558" s="48" t="s">
        <v>758</v>
      </c>
      <c r="B558" s="44"/>
      <c r="C558" s="44"/>
      <c r="D558" s="34">
        <f t="shared" si="8"/>
      </c>
      <c r="E558" s="44"/>
    </row>
    <row r="559" spans="1:5" ht="19.5" customHeight="1">
      <c r="A559" s="48" t="s">
        <v>480</v>
      </c>
      <c r="B559" s="44"/>
      <c r="C559" s="44"/>
      <c r="D559" s="34">
        <f t="shared" si="8"/>
      </c>
      <c r="E559" s="44"/>
    </row>
    <row r="560" spans="1:5" ht="19.5" customHeight="1">
      <c r="A560" s="48" t="s">
        <v>761</v>
      </c>
      <c r="B560" s="44"/>
      <c r="C560" s="44"/>
      <c r="D560" s="34">
        <f t="shared" si="8"/>
      </c>
      <c r="E560" s="44"/>
    </row>
    <row r="561" spans="1:5" ht="19.5" customHeight="1">
      <c r="A561" s="48" t="s">
        <v>762</v>
      </c>
      <c r="B561" s="44"/>
      <c r="C561" s="44"/>
      <c r="D561" s="34">
        <f t="shared" si="8"/>
      </c>
      <c r="E561" s="44"/>
    </row>
    <row r="562" spans="1:5" ht="19.5" customHeight="1">
      <c r="A562" s="48" t="s">
        <v>764</v>
      </c>
      <c r="B562" s="44"/>
      <c r="C562" s="44"/>
      <c r="D562" s="34">
        <f t="shared" si="8"/>
      </c>
      <c r="E562" s="44"/>
    </row>
    <row r="563" spans="1:5" ht="19.5" customHeight="1">
      <c r="A563" s="48" t="s">
        <v>766</v>
      </c>
      <c r="B563" s="44"/>
      <c r="C563" s="44"/>
      <c r="D563" s="34">
        <f t="shared" si="8"/>
      </c>
      <c r="E563" s="44"/>
    </row>
    <row r="564" spans="1:5" ht="19.5" customHeight="1">
      <c r="A564" s="48" t="s">
        <v>768</v>
      </c>
      <c r="B564" s="44"/>
      <c r="C564" s="44"/>
      <c r="D564" s="34">
        <f t="shared" si="8"/>
      </c>
      <c r="E564" s="44"/>
    </row>
    <row r="565" spans="1:5" ht="19.5" customHeight="1">
      <c r="A565" s="48" t="s">
        <v>146</v>
      </c>
      <c r="B565" s="34">
        <f>SUM(B566:B575)</f>
        <v>170</v>
      </c>
      <c r="C565" s="34">
        <f>SUM(C566:C575)</f>
        <v>10</v>
      </c>
      <c r="D565" s="34">
        <f t="shared" si="8"/>
        <v>5.9</v>
      </c>
      <c r="E565" s="44"/>
    </row>
    <row r="566" spans="1:5" ht="19.5" customHeight="1">
      <c r="A566" s="48" t="s">
        <v>445</v>
      </c>
      <c r="B566" s="44"/>
      <c r="C566" s="44"/>
      <c r="D566" s="34">
        <f t="shared" si="8"/>
      </c>
      <c r="E566" s="44"/>
    </row>
    <row r="567" spans="1:5" ht="19.5" customHeight="1">
      <c r="A567" s="48" t="s">
        <v>447</v>
      </c>
      <c r="B567" s="44"/>
      <c r="C567" s="44"/>
      <c r="D567" s="34">
        <f t="shared" si="8"/>
      </c>
      <c r="E567" s="44"/>
    </row>
    <row r="568" spans="1:5" ht="19.5" customHeight="1">
      <c r="A568" s="48" t="s">
        <v>449</v>
      </c>
      <c r="B568" s="44"/>
      <c r="C568" s="44"/>
      <c r="D568" s="34">
        <f t="shared" si="8"/>
      </c>
      <c r="E568" s="44"/>
    </row>
    <row r="569" spans="1:5" ht="19.5" customHeight="1">
      <c r="A569" s="48" t="s">
        <v>773</v>
      </c>
      <c r="B569" s="44"/>
      <c r="C569" s="44">
        <v>10</v>
      </c>
      <c r="D569" s="34">
        <f t="shared" si="8"/>
      </c>
      <c r="E569" s="44"/>
    </row>
    <row r="570" spans="1:5" ht="19.5" customHeight="1">
      <c r="A570" s="48" t="s">
        <v>775</v>
      </c>
      <c r="B570" s="44"/>
      <c r="C570" s="44"/>
      <c r="D570" s="34">
        <f t="shared" si="8"/>
      </c>
      <c r="E570" s="44"/>
    </row>
    <row r="571" spans="1:5" ht="19.5" customHeight="1">
      <c r="A571" s="48" t="s">
        <v>777</v>
      </c>
      <c r="B571" s="44"/>
      <c r="C571" s="44"/>
      <c r="D571" s="34">
        <f t="shared" si="8"/>
      </c>
      <c r="E571" s="44"/>
    </row>
    <row r="572" spans="1:5" ht="19.5" customHeight="1">
      <c r="A572" s="48" t="s">
        <v>741</v>
      </c>
      <c r="B572" s="44"/>
      <c r="C572" s="44"/>
      <c r="D572" s="34">
        <f t="shared" si="8"/>
      </c>
      <c r="E572" s="44"/>
    </row>
    <row r="573" spans="1:5" ht="19.5" customHeight="1">
      <c r="A573" s="48" t="s">
        <v>742</v>
      </c>
      <c r="B573" s="44">
        <v>170</v>
      </c>
      <c r="C573" s="44"/>
      <c r="D573" s="34">
        <f t="shared" si="8"/>
        <v>0</v>
      </c>
      <c r="E573" s="44"/>
    </row>
    <row r="574" spans="1:5" ht="19.5" customHeight="1">
      <c r="A574" s="48" t="s">
        <v>744</v>
      </c>
      <c r="B574" s="44"/>
      <c r="C574" s="44"/>
      <c r="D574" s="34">
        <f t="shared" si="8"/>
      </c>
      <c r="E574" s="44"/>
    </row>
    <row r="575" spans="1:5" ht="19.5" customHeight="1">
      <c r="A575" s="48" t="s">
        <v>746</v>
      </c>
      <c r="B575" s="44"/>
      <c r="C575" s="44"/>
      <c r="D575" s="34">
        <f t="shared" si="8"/>
      </c>
      <c r="E575" s="44"/>
    </row>
    <row r="576" spans="1:5" s="10" customFormat="1" ht="19.5" customHeight="1">
      <c r="A576" s="48" t="s">
        <v>147</v>
      </c>
      <c r="B576" s="34">
        <f>SUM(B577)</f>
        <v>0</v>
      </c>
      <c r="C576" s="34">
        <f>SUM(C577)</f>
        <v>0</v>
      </c>
      <c r="D576" s="34">
        <f t="shared" si="8"/>
      </c>
      <c r="E576" s="50"/>
    </row>
    <row r="577" spans="1:5" s="10" customFormat="1" ht="19.5" customHeight="1">
      <c r="A577" s="48" t="s">
        <v>748</v>
      </c>
      <c r="B577" s="44"/>
      <c r="C577" s="44"/>
      <c r="D577" s="34">
        <f t="shared" si="8"/>
      </c>
      <c r="E577" s="50"/>
    </row>
    <row r="578" spans="1:5" ht="19.5" customHeight="1">
      <c r="A578" s="48" t="s">
        <v>148</v>
      </c>
      <c r="B578" s="34">
        <f>SUM(B579:B586)</f>
        <v>126</v>
      </c>
      <c r="C578" s="34">
        <f>SUM(C579:C586)</f>
        <v>100</v>
      </c>
      <c r="D578" s="34">
        <f t="shared" si="8"/>
        <v>79.4</v>
      </c>
      <c r="E578" s="44"/>
    </row>
    <row r="579" spans="1:5" ht="19.5" customHeight="1">
      <c r="A579" s="48" t="s">
        <v>749</v>
      </c>
      <c r="B579" s="44">
        <v>126</v>
      </c>
      <c r="C579" s="44">
        <v>100</v>
      </c>
      <c r="D579" s="34">
        <f t="shared" si="8"/>
        <v>79.4</v>
      </c>
      <c r="E579" s="44"/>
    </row>
    <row r="580" spans="1:5" ht="19.5" customHeight="1">
      <c r="A580" s="48" t="s">
        <v>750</v>
      </c>
      <c r="B580" s="44"/>
      <c r="C580" s="44"/>
      <c r="D580" s="34">
        <f t="shared" si="8"/>
      </c>
      <c r="E580" s="44"/>
    </row>
    <row r="581" spans="1:5" ht="19.5" customHeight="1">
      <c r="A581" s="48" t="s">
        <v>751</v>
      </c>
      <c r="B581" s="44"/>
      <c r="C581" s="44" t="s">
        <v>1286</v>
      </c>
      <c r="D581" s="34">
        <f aca="true" t="shared" si="9" ref="D581:D644">IF(B581=0,"",ROUND(C581/B581*100,1))</f>
      </c>
      <c r="E581" s="44"/>
    </row>
    <row r="582" spans="1:5" ht="19.5" customHeight="1">
      <c r="A582" s="48" t="s">
        <v>753</v>
      </c>
      <c r="B582" s="44"/>
      <c r="C582" s="44"/>
      <c r="D582" s="34">
        <f t="shared" si="9"/>
      </c>
      <c r="E582" s="44"/>
    </row>
    <row r="583" spans="1:5" s="10" customFormat="1" ht="19.5" customHeight="1">
      <c r="A583" s="48" t="s">
        <v>755</v>
      </c>
      <c r="B583" s="44"/>
      <c r="C583" s="44"/>
      <c r="D583" s="34">
        <f t="shared" si="9"/>
      </c>
      <c r="E583" s="50"/>
    </row>
    <row r="584" spans="1:5" s="10" customFormat="1" ht="19.5" customHeight="1">
      <c r="A584" s="48" t="s">
        <v>757</v>
      </c>
      <c r="B584" s="44"/>
      <c r="C584" s="44"/>
      <c r="D584" s="34">
        <f t="shared" si="9"/>
      </c>
      <c r="E584" s="50"/>
    </row>
    <row r="585" spans="1:5" s="10" customFormat="1" ht="19.5" customHeight="1">
      <c r="A585" s="48" t="s">
        <v>759</v>
      </c>
      <c r="B585" s="44"/>
      <c r="C585" s="44"/>
      <c r="D585" s="34">
        <f t="shared" si="9"/>
      </c>
      <c r="E585" s="50"/>
    </row>
    <row r="586" spans="1:5" ht="19.5" customHeight="1">
      <c r="A586" s="48" t="s">
        <v>760</v>
      </c>
      <c r="B586" s="44"/>
      <c r="C586" s="44"/>
      <c r="D586" s="34">
        <f t="shared" si="9"/>
      </c>
      <c r="E586" s="44"/>
    </row>
    <row r="587" spans="1:5" ht="19.5" customHeight="1">
      <c r="A587" s="48" t="s">
        <v>149</v>
      </c>
      <c r="B587" s="34">
        <f>SUM(B588:B590)</f>
        <v>0</v>
      </c>
      <c r="C587" s="34">
        <f>SUM(C588:C590)</f>
        <v>0</v>
      </c>
      <c r="D587" s="34">
        <f t="shared" si="9"/>
      </c>
      <c r="E587" s="44"/>
    </row>
    <row r="588" spans="1:5" ht="19.5" customHeight="1">
      <c r="A588" s="48" t="s">
        <v>763</v>
      </c>
      <c r="B588" s="44"/>
      <c r="C588" s="44"/>
      <c r="D588" s="34">
        <f t="shared" si="9"/>
      </c>
      <c r="E588" s="44"/>
    </row>
    <row r="589" spans="1:5" ht="19.5" customHeight="1">
      <c r="A589" s="48" t="s">
        <v>765</v>
      </c>
      <c r="B589" s="44"/>
      <c r="C589" s="44"/>
      <c r="D589" s="34">
        <f t="shared" si="9"/>
      </c>
      <c r="E589" s="44"/>
    </row>
    <row r="590" spans="1:5" ht="19.5" customHeight="1">
      <c r="A590" s="48" t="s">
        <v>767</v>
      </c>
      <c r="B590" s="44"/>
      <c r="C590" s="44"/>
      <c r="D590" s="34">
        <f t="shared" si="9"/>
      </c>
      <c r="E590" s="44"/>
    </row>
    <row r="591" spans="1:5" ht="19.5" customHeight="1">
      <c r="A591" s="48" t="s">
        <v>150</v>
      </c>
      <c r="B591" s="34">
        <f>SUM(B592:B600)</f>
        <v>0</v>
      </c>
      <c r="C591" s="34">
        <f>SUM(C592:C600)</f>
        <v>0</v>
      </c>
      <c r="D591" s="34">
        <f t="shared" si="9"/>
      </c>
      <c r="E591" s="44"/>
    </row>
    <row r="592" spans="1:5" ht="19.5" customHeight="1">
      <c r="A592" s="48" t="s">
        <v>769</v>
      </c>
      <c r="B592" s="44"/>
      <c r="C592" s="44"/>
      <c r="D592" s="34">
        <f t="shared" si="9"/>
      </c>
      <c r="E592" s="44"/>
    </row>
    <row r="593" spans="1:5" ht="19.5" customHeight="1">
      <c r="A593" s="48" t="s">
        <v>770</v>
      </c>
      <c r="B593" s="44"/>
      <c r="C593" s="44"/>
      <c r="D593" s="34">
        <f t="shared" si="9"/>
      </c>
      <c r="E593" s="44"/>
    </row>
    <row r="594" spans="1:5" ht="19.5" customHeight="1">
      <c r="A594" s="48" t="s">
        <v>771</v>
      </c>
      <c r="B594" s="44"/>
      <c r="C594" s="44"/>
      <c r="D594" s="34">
        <f t="shared" si="9"/>
      </c>
      <c r="E594" s="44"/>
    </row>
    <row r="595" spans="1:5" ht="19.5" customHeight="1">
      <c r="A595" s="48" t="s">
        <v>772</v>
      </c>
      <c r="B595" s="44"/>
      <c r="C595" s="44"/>
      <c r="D595" s="34">
        <f t="shared" si="9"/>
      </c>
      <c r="E595" s="44"/>
    </row>
    <row r="596" spans="1:5" ht="19.5" customHeight="1">
      <c r="A596" s="48" t="s">
        <v>774</v>
      </c>
      <c r="B596" s="44"/>
      <c r="C596" s="44"/>
      <c r="D596" s="34">
        <f t="shared" si="9"/>
      </c>
      <c r="E596" s="44"/>
    </row>
    <row r="597" spans="1:5" ht="19.5" customHeight="1">
      <c r="A597" s="48" t="s">
        <v>776</v>
      </c>
      <c r="B597" s="44"/>
      <c r="C597" s="44"/>
      <c r="D597" s="34">
        <f t="shared" si="9"/>
      </c>
      <c r="E597" s="44"/>
    </row>
    <row r="598" spans="1:5" ht="19.5" customHeight="1">
      <c r="A598" s="48" t="s">
        <v>778</v>
      </c>
      <c r="B598" s="44"/>
      <c r="C598" s="44"/>
      <c r="D598" s="34">
        <f t="shared" si="9"/>
      </c>
      <c r="E598" s="44"/>
    </row>
    <row r="599" spans="1:5" ht="19.5" customHeight="1">
      <c r="A599" s="48" t="s">
        <v>779</v>
      </c>
      <c r="B599" s="44"/>
      <c r="C599" s="44"/>
      <c r="D599" s="34">
        <f t="shared" si="9"/>
      </c>
      <c r="E599" s="44"/>
    </row>
    <row r="600" spans="1:5" ht="19.5" customHeight="1">
      <c r="A600" s="48" t="s">
        <v>781</v>
      </c>
      <c r="B600" s="44"/>
      <c r="C600" s="44"/>
      <c r="D600" s="34">
        <f t="shared" si="9"/>
      </c>
      <c r="E600" s="44"/>
    </row>
    <row r="601" spans="1:5" ht="19.5" customHeight="1">
      <c r="A601" s="48" t="s">
        <v>151</v>
      </c>
      <c r="B601" s="34">
        <f>SUM(B602:B608)</f>
        <v>424</v>
      </c>
      <c r="C601" s="34">
        <f>SUM(C602:C608)</f>
        <v>0</v>
      </c>
      <c r="D601" s="34">
        <f t="shared" si="9"/>
        <v>0</v>
      </c>
      <c r="E601" s="44"/>
    </row>
    <row r="602" spans="1:5" ht="19.5" customHeight="1">
      <c r="A602" s="48" t="s">
        <v>784</v>
      </c>
      <c r="B602" s="44">
        <v>13</v>
      </c>
      <c r="C602" s="44"/>
      <c r="D602" s="34">
        <f t="shared" si="9"/>
        <v>0</v>
      </c>
      <c r="E602" s="44"/>
    </row>
    <row r="603" spans="1:5" ht="19.5" customHeight="1">
      <c r="A603" s="48" t="s">
        <v>786</v>
      </c>
      <c r="B603" s="44">
        <v>346</v>
      </c>
      <c r="C603" s="44"/>
      <c r="D603" s="34">
        <f t="shared" si="9"/>
        <v>0</v>
      </c>
      <c r="E603" s="44"/>
    </row>
    <row r="604" spans="1:5" ht="19.5" customHeight="1">
      <c r="A604" s="48" t="s">
        <v>788</v>
      </c>
      <c r="B604" s="44">
        <v>63</v>
      </c>
      <c r="C604" s="44"/>
      <c r="D604" s="34">
        <f t="shared" si="9"/>
        <v>0</v>
      </c>
      <c r="E604" s="44"/>
    </row>
    <row r="605" spans="1:5" ht="19.5" customHeight="1">
      <c r="A605" s="48" t="s">
        <v>789</v>
      </c>
      <c r="B605" s="44"/>
      <c r="C605" s="44"/>
      <c r="D605" s="34">
        <f t="shared" si="9"/>
      </c>
      <c r="E605" s="44"/>
    </row>
    <row r="606" spans="1:5" ht="19.5" customHeight="1">
      <c r="A606" s="48" t="s">
        <v>791</v>
      </c>
      <c r="B606" s="44"/>
      <c r="C606" s="44"/>
      <c r="D606" s="34">
        <f t="shared" si="9"/>
      </c>
      <c r="E606" s="44"/>
    </row>
    <row r="607" spans="1:5" ht="19.5" customHeight="1">
      <c r="A607" s="48" t="s">
        <v>793</v>
      </c>
      <c r="B607" s="44"/>
      <c r="C607" s="44"/>
      <c r="D607" s="34">
        <f t="shared" si="9"/>
      </c>
      <c r="E607" s="44"/>
    </row>
    <row r="608" spans="1:5" ht="19.5" customHeight="1">
      <c r="A608" s="48" t="s">
        <v>795</v>
      </c>
      <c r="B608" s="44">
        <v>2</v>
      </c>
      <c r="C608" s="44"/>
      <c r="D608" s="34">
        <f t="shared" si="9"/>
        <v>0</v>
      </c>
      <c r="E608" s="44"/>
    </row>
    <row r="609" spans="1:5" ht="19.5" customHeight="1">
      <c r="A609" s="48" t="s">
        <v>152</v>
      </c>
      <c r="B609" s="34">
        <f>SUM(B610:B614)</f>
        <v>0</v>
      </c>
      <c r="C609" s="34">
        <f>SUM(C610:C614)</f>
        <v>0</v>
      </c>
      <c r="D609" s="34">
        <f t="shared" si="9"/>
      </c>
      <c r="E609" s="44"/>
    </row>
    <row r="610" spans="1:5" ht="19.5" customHeight="1">
      <c r="A610" s="48" t="s">
        <v>797</v>
      </c>
      <c r="B610" s="44"/>
      <c r="C610" s="44"/>
      <c r="D610" s="34">
        <f t="shared" si="9"/>
      </c>
      <c r="E610" s="44"/>
    </row>
    <row r="611" spans="1:5" ht="19.5" customHeight="1">
      <c r="A611" s="48" t="s">
        <v>798</v>
      </c>
      <c r="B611" s="44"/>
      <c r="C611" s="44"/>
      <c r="D611" s="34">
        <f t="shared" si="9"/>
      </c>
      <c r="E611" s="44"/>
    </row>
    <row r="612" spans="1:5" ht="19.5" customHeight="1">
      <c r="A612" s="48" t="s">
        <v>799</v>
      </c>
      <c r="B612" s="44"/>
      <c r="C612" s="44"/>
      <c r="D612" s="34">
        <f t="shared" si="9"/>
      </c>
      <c r="E612" s="44"/>
    </row>
    <row r="613" spans="1:5" ht="19.5" customHeight="1">
      <c r="A613" s="48" t="s">
        <v>800</v>
      </c>
      <c r="B613" s="44"/>
      <c r="C613" s="44"/>
      <c r="D613" s="34">
        <f t="shared" si="9"/>
      </c>
      <c r="E613" s="44"/>
    </row>
    <row r="614" spans="1:5" ht="19.5" customHeight="1">
      <c r="A614" s="48" t="s">
        <v>802</v>
      </c>
      <c r="B614" s="44"/>
      <c r="C614" s="44"/>
      <c r="D614" s="34">
        <f t="shared" si="9"/>
      </c>
      <c r="E614" s="44"/>
    </row>
    <row r="615" spans="1:5" ht="19.5" customHeight="1">
      <c r="A615" s="48" t="s">
        <v>153</v>
      </c>
      <c r="B615" s="34">
        <f>SUM(B616:B621)</f>
        <v>5</v>
      </c>
      <c r="C615" s="34">
        <f>SUM(C616:C621)</f>
        <v>0</v>
      </c>
      <c r="D615" s="34">
        <f t="shared" si="9"/>
        <v>0</v>
      </c>
      <c r="E615" s="44"/>
    </row>
    <row r="616" spans="1:5" ht="19.5" customHeight="1">
      <c r="A616" s="48" t="s">
        <v>804</v>
      </c>
      <c r="B616" s="44">
        <v>5</v>
      </c>
      <c r="C616" s="44"/>
      <c r="D616" s="34">
        <f t="shared" si="9"/>
        <v>0</v>
      </c>
      <c r="E616" s="44"/>
    </row>
    <row r="617" spans="1:5" ht="19.5" customHeight="1">
      <c r="A617" s="48" t="s">
        <v>806</v>
      </c>
      <c r="B617" s="44"/>
      <c r="C617" s="44"/>
      <c r="D617" s="34">
        <f t="shared" si="9"/>
      </c>
      <c r="E617" s="44"/>
    </row>
    <row r="618" spans="1:5" ht="19.5" customHeight="1">
      <c r="A618" s="48" t="s">
        <v>807</v>
      </c>
      <c r="B618" s="44"/>
      <c r="C618" s="44"/>
      <c r="D618" s="34">
        <f t="shared" si="9"/>
      </c>
      <c r="E618" s="44"/>
    </row>
    <row r="619" spans="1:5" ht="19.5" customHeight="1">
      <c r="A619" s="48" t="s">
        <v>809</v>
      </c>
      <c r="B619" s="44"/>
      <c r="C619" s="44"/>
      <c r="D619" s="34">
        <f t="shared" si="9"/>
      </c>
      <c r="E619" s="44"/>
    </row>
    <row r="620" spans="1:5" ht="19.5" customHeight="1">
      <c r="A620" s="48" t="s">
        <v>811</v>
      </c>
      <c r="B620" s="44"/>
      <c r="C620" s="44"/>
      <c r="D620" s="34">
        <f t="shared" si="9"/>
      </c>
      <c r="E620" s="44"/>
    </row>
    <row r="621" spans="1:5" ht="19.5" customHeight="1">
      <c r="A621" s="48" t="s">
        <v>812</v>
      </c>
      <c r="B621" s="44"/>
      <c r="C621" s="44"/>
      <c r="D621" s="34">
        <f t="shared" si="9"/>
      </c>
      <c r="E621" s="44"/>
    </row>
    <row r="622" spans="1:5" ht="19.5" customHeight="1">
      <c r="A622" s="48" t="s">
        <v>154</v>
      </c>
      <c r="B622" s="34">
        <f>SUM(B623:B630)</f>
        <v>1</v>
      </c>
      <c r="C622" s="34">
        <f>SUM(C623:C630)</f>
        <v>0</v>
      </c>
      <c r="D622" s="34">
        <f t="shared" si="9"/>
        <v>0</v>
      </c>
      <c r="E622" s="44"/>
    </row>
    <row r="623" spans="1:5" ht="19.5" customHeight="1">
      <c r="A623" s="48" t="s">
        <v>445</v>
      </c>
      <c r="B623" s="44"/>
      <c r="C623" s="44"/>
      <c r="D623" s="34">
        <f t="shared" si="9"/>
      </c>
      <c r="E623" s="44"/>
    </row>
    <row r="624" spans="1:5" ht="19.5" customHeight="1">
      <c r="A624" s="48" t="s">
        <v>447</v>
      </c>
      <c r="B624" s="44"/>
      <c r="C624" s="44"/>
      <c r="D624" s="34">
        <f t="shared" si="9"/>
      </c>
      <c r="E624" s="44"/>
    </row>
    <row r="625" spans="1:5" ht="19.5" customHeight="1">
      <c r="A625" s="48" t="s">
        <v>449</v>
      </c>
      <c r="B625" s="44"/>
      <c r="C625" s="44"/>
      <c r="D625" s="34">
        <f t="shared" si="9"/>
      </c>
      <c r="E625" s="44"/>
    </row>
    <row r="626" spans="1:5" ht="19.5" customHeight="1">
      <c r="A626" s="48" t="s">
        <v>780</v>
      </c>
      <c r="B626" s="44"/>
      <c r="C626" s="44"/>
      <c r="D626" s="34">
        <f t="shared" si="9"/>
      </c>
      <c r="E626" s="44"/>
    </row>
    <row r="627" spans="1:5" ht="19.5" customHeight="1">
      <c r="A627" s="48" t="s">
        <v>782</v>
      </c>
      <c r="B627" s="44"/>
      <c r="C627" s="44"/>
      <c r="D627" s="34">
        <f t="shared" si="9"/>
      </c>
      <c r="E627" s="44"/>
    </row>
    <row r="628" spans="1:5" ht="19.5" customHeight="1">
      <c r="A628" s="48" t="s">
        <v>783</v>
      </c>
      <c r="B628" s="44"/>
      <c r="C628" s="44"/>
      <c r="D628" s="34">
        <f t="shared" si="9"/>
      </c>
      <c r="E628" s="44"/>
    </row>
    <row r="629" spans="1:5" s="10" customFormat="1" ht="19.5" customHeight="1">
      <c r="A629" s="48" t="s">
        <v>785</v>
      </c>
      <c r="B629" s="44"/>
      <c r="C629" s="44"/>
      <c r="D629" s="34">
        <f t="shared" si="9"/>
      </c>
      <c r="E629" s="50"/>
    </row>
    <row r="630" spans="1:5" ht="19.5" customHeight="1">
      <c r="A630" s="48" t="s">
        <v>787</v>
      </c>
      <c r="B630" s="44">
        <v>1</v>
      </c>
      <c r="C630" s="44"/>
      <c r="D630" s="34">
        <f t="shared" si="9"/>
        <v>0</v>
      </c>
      <c r="E630" s="44"/>
    </row>
    <row r="631" spans="1:5" ht="19.5" customHeight="1">
      <c r="A631" s="48" t="s">
        <v>155</v>
      </c>
      <c r="B631" s="34">
        <f>SUM(B632:B635)</f>
        <v>0</v>
      </c>
      <c r="C631" s="34">
        <f>SUM(C632:C635)</f>
        <v>0</v>
      </c>
      <c r="D631" s="34">
        <f t="shared" si="9"/>
      </c>
      <c r="E631" s="44"/>
    </row>
    <row r="632" spans="1:5" ht="19.5" customHeight="1">
      <c r="A632" s="48" t="s">
        <v>790</v>
      </c>
      <c r="B632" s="44"/>
      <c r="C632" s="44"/>
      <c r="D632" s="34">
        <f t="shared" si="9"/>
      </c>
      <c r="E632" s="44"/>
    </row>
    <row r="633" spans="1:5" ht="19.5" customHeight="1">
      <c r="A633" s="48" t="s">
        <v>792</v>
      </c>
      <c r="B633" s="44"/>
      <c r="C633" s="44"/>
      <c r="D633" s="34">
        <f t="shared" si="9"/>
      </c>
      <c r="E633" s="44"/>
    </row>
    <row r="634" spans="1:5" ht="19.5" customHeight="1">
      <c r="A634" s="48" t="s">
        <v>794</v>
      </c>
      <c r="B634" s="44"/>
      <c r="C634" s="44"/>
      <c r="D634" s="34">
        <f t="shared" si="9"/>
      </c>
      <c r="E634" s="44"/>
    </row>
    <row r="635" spans="1:5" ht="19.5" customHeight="1">
      <c r="A635" s="48" t="s">
        <v>796</v>
      </c>
      <c r="B635" s="44"/>
      <c r="C635" s="44"/>
      <c r="D635" s="34">
        <f t="shared" si="9"/>
      </c>
      <c r="E635" s="44"/>
    </row>
    <row r="636" spans="1:5" ht="19.5" customHeight="1">
      <c r="A636" s="48" t="s">
        <v>156</v>
      </c>
      <c r="B636" s="34">
        <f>SUM(B637:B640)</f>
        <v>0</v>
      </c>
      <c r="C636" s="34">
        <f>SUM(C637:C640)</f>
        <v>0</v>
      </c>
      <c r="D636" s="34">
        <f t="shared" si="9"/>
      </c>
      <c r="E636" s="44"/>
    </row>
    <row r="637" spans="1:5" ht="19.5" customHeight="1">
      <c r="A637" s="48" t="s">
        <v>445</v>
      </c>
      <c r="B637" s="44"/>
      <c r="C637" s="44"/>
      <c r="D637" s="34">
        <f t="shared" si="9"/>
      </c>
      <c r="E637" s="44"/>
    </row>
    <row r="638" spans="1:5" ht="19.5" customHeight="1">
      <c r="A638" s="48" t="s">
        <v>447</v>
      </c>
      <c r="B638" s="44"/>
      <c r="C638" s="44"/>
      <c r="D638" s="34">
        <f t="shared" si="9"/>
      </c>
      <c r="E638" s="44"/>
    </row>
    <row r="639" spans="1:5" ht="19.5" customHeight="1">
      <c r="A639" s="48" t="s">
        <v>449</v>
      </c>
      <c r="B639" s="44"/>
      <c r="C639" s="44"/>
      <c r="D639" s="34">
        <f t="shared" si="9"/>
      </c>
      <c r="E639" s="44"/>
    </row>
    <row r="640" spans="1:5" ht="19.5" customHeight="1">
      <c r="A640" s="48" t="s">
        <v>801</v>
      </c>
      <c r="B640" s="44"/>
      <c r="C640" s="44"/>
      <c r="D640" s="34">
        <f t="shared" si="9"/>
      </c>
      <c r="E640" s="44"/>
    </row>
    <row r="641" spans="1:5" ht="19.5" customHeight="1">
      <c r="A641" s="48" t="s">
        <v>157</v>
      </c>
      <c r="B641" s="34">
        <f>SUM(B642:B643)</f>
        <v>688</v>
      </c>
      <c r="C641" s="34">
        <f>SUM(C642:C643)</f>
        <v>50</v>
      </c>
      <c r="D641" s="34">
        <f t="shared" si="9"/>
        <v>7.3</v>
      </c>
      <c r="E641" s="44"/>
    </row>
    <row r="642" spans="1:5" ht="19.5" customHeight="1">
      <c r="A642" s="48" t="s">
        <v>803</v>
      </c>
      <c r="B642" s="44">
        <v>555</v>
      </c>
      <c r="C642" s="44"/>
      <c r="D642" s="34">
        <f t="shared" si="9"/>
        <v>0</v>
      </c>
      <c r="E642" s="44"/>
    </row>
    <row r="643" spans="1:5" ht="19.5" customHeight="1">
      <c r="A643" s="48" t="s">
        <v>805</v>
      </c>
      <c r="B643" s="44">
        <v>133</v>
      </c>
      <c r="C643" s="44">
        <v>50</v>
      </c>
      <c r="D643" s="34">
        <f t="shared" si="9"/>
        <v>37.6</v>
      </c>
      <c r="E643" s="44"/>
    </row>
    <row r="644" spans="1:5" ht="19.5" customHeight="1">
      <c r="A644" s="48" t="s">
        <v>158</v>
      </c>
      <c r="B644" s="34">
        <f>SUM(B645:B646)</f>
        <v>39</v>
      </c>
      <c r="C644" s="34">
        <f>SUM(C645:C646)</f>
        <v>10</v>
      </c>
      <c r="D644" s="34">
        <f t="shared" si="9"/>
        <v>25.6</v>
      </c>
      <c r="E644" s="44"/>
    </row>
    <row r="645" spans="1:5" ht="19.5" customHeight="1">
      <c r="A645" s="48" t="s">
        <v>808</v>
      </c>
      <c r="B645" s="44">
        <v>39</v>
      </c>
      <c r="C645" s="44">
        <v>10</v>
      </c>
      <c r="D645" s="34">
        <f aca="true" t="shared" si="10" ref="D645:D708">IF(B645=0,"",ROUND(C645/B645*100,1))</f>
        <v>25.6</v>
      </c>
      <c r="E645" s="44"/>
    </row>
    <row r="646" spans="1:5" ht="19.5" customHeight="1">
      <c r="A646" s="48" t="s">
        <v>810</v>
      </c>
      <c r="B646" s="44"/>
      <c r="C646" s="44"/>
      <c r="D646" s="34">
        <f t="shared" si="10"/>
      </c>
      <c r="E646" s="44"/>
    </row>
    <row r="647" spans="1:5" s="10" customFormat="1" ht="19.5" customHeight="1">
      <c r="A647" s="48" t="s">
        <v>159</v>
      </c>
      <c r="B647" s="34">
        <f>SUM(B648:B649)</f>
        <v>6</v>
      </c>
      <c r="C647" s="34">
        <f>SUM(C648:C649)</f>
        <v>7</v>
      </c>
      <c r="D647" s="34">
        <f t="shared" si="10"/>
        <v>116.7</v>
      </c>
      <c r="E647" s="50"/>
    </row>
    <row r="648" spans="1:5" s="10" customFormat="1" ht="19.5" customHeight="1">
      <c r="A648" s="48" t="s">
        <v>813</v>
      </c>
      <c r="B648" s="44"/>
      <c r="C648" s="44"/>
      <c r="D648" s="34">
        <f t="shared" si="10"/>
      </c>
      <c r="E648" s="50"/>
    </row>
    <row r="649" spans="1:5" s="10" customFormat="1" ht="19.5" customHeight="1">
      <c r="A649" s="48" t="s">
        <v>814</v>
      </c>
      <c r="B649" s="44">
        <v>6</v>
      </c>
      <c r="C649" s="44">
        <v>7</v>
      </c>
      <c r="D649" s="34">
        <f t="shared" si="10"/>
        <v>116.7</v>
      </c>
      <c r="E649" s="50"/>
    </row>
    <row r="650" spans="1:5" ht="19.5" customHeight="1">
      <c r="A650" s="48" t="s">
        <v>160</v>
      </c>
      <c r="B650" s="34">
        <f>SUM(B651:B652)</f>
        <v>0</v>
      </c>
      <c r="C650" s="34">
        <f>SUM(C651:C652)</f>
        <v>0</v>
      </c>
      <c r="D650" s="34">
        <f t="shared" si="10"/>
      </c>
      <c r="E650" s="44"/>
    </row>
    <row r="651" spans="1:5" ht="19.5" customHeight="1">
      <c r="A651" s="48" t="s">
        <v>815</v>
      </c>
      <c r="B651" s="44"/>
      <c r="C651" s="44"/>
      <c r="D651" s="34">
        <f t="shared" si="10"/>
      </c>
      <c r="E651" s="44"/>
    </row>
    <row r="652" spans="1:5" ht="19.5" customHeight="1">
      <c r="A652" s="48" t="s">
        <v>816</v>
      </c>
      <c r="B652" s="44"/>
      <c r="C652" s="44"/>
      <c r="D652" s="34">
        <f t="shared" si="10"/>
      </c>
      <c r="E652" s="44"/>
    </row>
    <row r="653" spans="1:5" ht="19.5" customHeight="1">
      <c r="A653" s="48" t="s">
        <v>161</v>
      </c>
      <c r="B653" s="34">
        <f>SUM(B654:B655)</f>
        <v>34</v>
      </c>
      <c r="C653" s="34">
        <f>SUM(C654:C655)</f>
        <v>10</v>
      </c>
      <c r="D653" s="34">
        <f t="shared" si="10"/>
        <v>29.4</v>
      </c>
      <c r="E653" s="44"/>
    </row>
    <row r="654" spans="1:5" ht="19.5" customHeight="1">
      <c r="A654" s="48" t="s">
        <v>818</v>
      </c>
      <c r="B654" s="44">
        <v>4</v>
      </c>
      <c r="C654" s="44"/>
      <c r="D654" s="34">
        <f t="shared" si="10"/>
        <v>0</v>
      </c>
      <c r="E654" s="44"/>
    </row>
    <row r="655" spans="1:5" ht="19.5" customHeight="1">
      <c r="A655" s="48" t="s">
        <v>820</v>
      </c>
      <c r="B655" s="44">
        <v>30</v>
      </c>
      <c r="C655" s="44">
        <v>10</v>
      </c>
      <c r="D655" s="34">
        <f t="shared" si="10"/>
        <v>33.3</v>
      </c>
      <c r="E655" s="44"/>
    </row>
    <row r="656" spans="1:5" s="10" customFormat="1" ht="19.5" customHeight="1">
      <c r="A656" s="48" t="s">
        <v>822</v>
      </c>
      <c r="B656" s="34">
        <f>SUM(B657:B659)</f>
        <v>0</v>
      </c>
      <c r="C656" s="34">
        <f>SUM(C657:C659)</f>
        <v>0</v>
      </c>
      <c r="D656" s="34">
        <f t="shared" si="10"/>
      </c>
      <c r="E656" s="50"/>
    </row>
    <row r="657" spans="1:5" s="10" customFormat="1" ht="19.5" customHeight="1">
      <c r="A657" s="48" t="s">
        <v>824</v>
      </c>
      <c r="B657" s="44"/>
      <c r="C657" s="44"/>
      <c r="D657" s="34">
        <f t="shared" si="10"/>
      </c>
      <c r="E657" s="50"/>
    </row>
    <row r="658" spans="1:5" s="10" customFormat="1" ht="19.5" customHeight="1">
      <c r="A658" s="48" t="s">
        <v>826</v>
      </c>
      <c r="B658" s="44"/>
      <c r="C658" s="44"/>
      <c r="D658" s="34">
        <f t="shared" si="10"/>
      </c>
      <c r="E658" s="50"/>
    </row>
    <row r="659" spans="1:5" s="10" customFormat="1" ht="19.5" customHeight="1">
      <c r="A659" s="48" t="s">
        <v>827</v>
      </c>
      <c r="B659" s="44"/>
      <c r="C659" s="44"/>
      <c r="D659" s="34">
        <f t="shared" si="10"/>
      </c>
      <c r="E659" s="50"/>
    </row>
    <row r="660" spans="1:5" s="10" customFormat="1" ht="19.5" customHeight="1">
      <c r="A660" s="48" t="s">
        <v>829</v>
      </c>
      <c r="B660" s="34">
        <f>SUM(B661:B664)</f>
        <v>0</v>
      </c>
      <c r="C660" s="34">
        <f>SUM(C661:C664)</f>
        <v>0</v>
      </c>
      <c r="D660" s="34">
        <f t="shared" si="10"/>
      </c>
      <c r="E660" s="50"/>
    </row>
    <row r="661" spans="1:5" s="10" customFormat="1" ht="19.5" customHeight="1">
      <c r="A661" s="48" t="s">
        <v>831</v>
      </c>
      <c r="B661" s="44"/>
      <c r="C661" s="44"/>
      <c r="D661" s="34">
        <f t="shared" si="10"/>
      </c>
      <c r="E661" s="50"/>
    </row>
    <row r="662" spans="1:5" s="10" customFormat="1" ht="19.5" customHeight="1">
      <c r="A662" s="48" t="s">
        <v>833</v>
      </c>
      <c r="B662" s="44"/>
      <c r="C662" s="44"/>
      <c r="D662" s="34">
        <f t="shared" si="10"/>
      </c>
      <c r="E662" s="50"/>
    </row>
    <row r="663" spans="1:5" s="10" customFormat="1" ht="19.5" customHeight="1">
      <c r="A663" s="48" t="s">
        <v>834</v>
      </c>
      <c r="B663" s="44"/>
      <c r="C663" s="44"/>
      <c r="D663" s="34">
        <f t="shared" si="10"/>
      </c>
      <c r="E663" s="50"/>
    </row>
    <row r="664" spans="1:5" s="10" customFormat="1" ht="19.5" customHeight="1">
      <c r="A664" s="48" t="s">
        <v>836</v>
      </c>
      <c r="B664" s="44"/>
      <c r="C664" s="44"/>
      <c r="D664" s="34">
        <f t="shared" si="10"/>
      </c>
      <c r="E664" s="50"/>
    </row>
    <row r="665" spans="1:5" ht="19.5" customHeight="1">
      <c r="A665" s="48" t="s">
        <v>162</v>
      </c>
      <c r="B665" s="44"/>
      <c r="C665" s="44">
        <v>20</v>
      </c>
      <c r="D665" s="34">
        <f t="shared" si="10"/>
      </c>
      <c r="E665" s="44"/>
    </row>
    <row r="666" spans="1:5" ht="19.5" customHeight="1">
      <c r="A666" s="48" t="s">
        <v>163</v>
      </c>
      <c r="B666" s="34">
        <f>SUM(B667,B672,B685,B689,B701,B704,B708,B718,B723,B729,B733,B736,)</f>
        <v>115</v>
      </c>
      <c r="C666" s="34">
        <f>SUM(C667,C672,C685,C689,C701,C704,C708,C718,C723,C729,C733,C736,)</f>
        <v>115</v>
      </c>
      <c r="D666" s="34">
        <f t="shared" si="10"/>
        <v>100</v>
      </c>
      <c r="E666" s="44"/>
    </row>
    <row r="667" spans="1:5" ht="19.5" customHeight="1">
      <c r="A667" s="48" t="s">
        <v>164</v>
      </c>
      <c r="B667" s="34">
        <f>SUM(B668:B671)</f>
        <v>0</v>
      </c>
      <c r="C667" s="34">
        <f>SUM(C668:C671)</f>
        <v>0</v>
      </c>
      <c r="D667" s="34">
        <f t="shared" si="10"/>
      </c>
      <c r="E667" s="44"/>
    </row>
    <row r="668" spans="1:5" ht="19.5" customHeight="1">
      <c r="A668" s="48" t="s">
        <v>445</v>
      </c>
      <c r="B668" s="44"/>
      <c r="C668" s="44"/>
      <c r="D668" s="34">
        <f t="shared" si="10"/>
      </c>
      <c r="E668" s="44"/>
    </row>
    <row r="669" spans="1:5" ht="19.5" customHeight="1">
      <c r="A669" s="48" t="s">
        <v>447</v>
      </c>
      <c r="B669" s="44"/>
      <c r="C669" s="44"/>
      <c r="D669" s="34">
        <f t="shared" si="10"/>
      </c>
      <c r="E669" s="44"/>
    </row>
    <row r="670" spans="1:5" ht="19.5" customHeight="1">
      <c r="A670" s="48" t="s">
        <v>449</v>
      </c>
      <c r="B670" s="44"/>
      <c r="C670" s="44"/>
      <c r="D670" s="34">
        <f t="shared" si="10"/>
      </c>
      <c r="E670" s="44"/>
    </row>
    <row r="671" spans="1:5" ht="19.5" customHeight="1">
      <c r="A671" s="48" t="s">
        <v>844</v>
      </c>
      <c r="B671" s="44"/>
      <c r="C671" s="44"/>
      <c r="D671" s="34">
        <f t="shared" si="10"/>
      </c>
      <c r="E671" s="44"/>
    </row>
    <row r="672" spans="1:5" ht="19.5" customHeight="1">
      <c r="A672" s="48" t="s">
        <v>165</v>
      </c>
      <c r="B672" s="34">
        <f>SUM(B673:B684)</f>
        <v>0</v>
      </c>
      <c r="C672" s="34">
        <f>SUM(C673:C684)</f>
        <v>0</v>
      </c>
      <c r="D672" s="34">
        <f t="shared" si="10"/>
      </c>
      <c r="E672" s="44"/>
    </row>
    <row r="673" spans="1:5" ht="19.5" customHeight="1">
      <c r="A673" s="48" t="s">
        <v>847</v>
      </c>
      <c r="B673" s="44"/>
      <c r="C673" s="44"/>
      <c r="D673" s="34">
        <f t="shared" si="10"/>
      </c>
      <c r="E673" s="44"/>
    </row>
    <row r="674" spans="1:5" ht="19.5" customHeight="1">
      <c r="A674" s="48" t="s">
        <v>849</v>
      </c>
      <c r="B674" s="44"/>
      <c r="C674" s="44"/>
      <c r="D674" s="34">
        <f t="shared" si="10"/>
      </c>
      <c r="E674" s="44"/>
    </row>
    <row r="675" spans="1:5" ht="19.5" customHeight="1">
      <c r="A675" s="48" t="s">
        <v>850</v>
      </c>
      <c r="B675" s="44"/>
      <c r="C675" s="44"/>
      <c r="D675" s="34">
        <f t="shared" si="10"/>
      </c>
      <c r="E675" s="44"/>
    </row>
    <row r="676" spans="1:5" ht="19.5" customHeight="1">
      <c r="A676" s="48" t="s">
        <v>852</v>
      </c>
      <c r="B676" s="44"/>
      <c r="C676" s="44"/>
      <c r="D676" s="34">
        <f t="shared" si="10"/>
      </c>
      <c r="E676" s="44"/>
    </row>
    <row r="677" spans="1:5" ht="19.5" customHeight="1">
      <c r="A677" s="48" t="s">
        <v>854</v>
      </c>
      <c r="B677" s="44"/>
      <c r="C677" s="44"/>
      <c r="D677" s="34">
        <f t="shared" si="10"/>
      </c>
      <c r="E677" s="44"/>
    </row>
    <row r="678" spans="1:5" ht="19.5" customHeight="1">
      <c r="A678" s="48" t="s">
        <v>855</v>
      </c>
      <c r="B678" s="44"/>
      <c r="C678" s="44"/>
      <c r="D678" s="34">
        <f t="shared" si="10"/>
      </c>
      <c r="E678" s="44"/>
    </row>
    <row r="679" spans="1:5" ht="19.5" customHeight="1">
      <c r="A679" s="48" t="s">
        <v>857</v>
      </c>
      <c r="B679" s="44"/>
      <c r="C679" s="44"/>
      <c r="D679" s="34">
        <f t="shared" si="10"/>
      </c>
      <c r="E679" s="44"/>
    </row>
    <row r="680" spans="1:5" ht="19.5" customHeight="1">
      <c r="A680" s="48" t="s">
        <v>817</v>
      </c>
      <c r="B680" s="44"/>
      <c r="C680" s="44"/>
      <c r="D680" s="34">
        <f t="shared" si="10"/>
      </c>
      <c r="E680" s="44"/>
    </row>
    <row r="681" spans="1:5" ht="19.5" customHeight="1">
      <c r="A681" s="48" t="s">
        <v>819</v>
      </c>
      <c r="B681" s="44"/>
      <c r="C681" s="44"/>
      <c r="D681" s="34">
        <f t="shared" si="10"/>
      </c>
      <c r="E681" s="44"/>
    </row>
    <row r="682" spans="1:5" ht="19.5" customHeight="1">
      <c r="A682" s="48" t="s">
        <v>821</v>
      </c>
      <c r="B682" s="44"/>
      <c r="C682" s="44"/>
      <c r="D682" s="34">
        <f t="shared" si="10"/>
      </c>
      <c r="E682" s="44"/>
    </row>
    <row r="683" spans="1:5" ht="19.5" customHeight="1">
      <c r="A683" s="48" t="s">
        <v>823</v>
      </c>
      <c r="B683" s="44"/>
      <c r="C683" s="44"/>
      <c r="D683" s="34">
        <f t="shared" si="10"/>
      </c>
      <c r="E683" s="44"/>
    </row>
    <row r="684" spans="1:5" ht="19.5" customHeight="1">
      <c r="A684" s="48" t="s">
        <v>825</v>
      </c>
      <c r="B684" s="44"/>
      <c r="C684" s="44"/>
      <c r="D684" s="34">
        <f t="shared" si="10"/>
      </c>
      <c r="E684" s="44"/>
    </row>
    <row r="685" spans="1:5" ht="19.5" customHeight="1">
      <c r="A685" s="48" t="s">
        <v>166</v>
      </c>
      <c r="B685" s="34">
        <f>SUM(B686:B688)</f>
        <v>0</v>
      </c>
      <c r="C685" s="34">
        <f>SUM(C686:C688)</f>
        <v>10</v>
      </c>
      <c r="D685" s="34">
        <f t="shared" si="10"/>
      </c>
      <c r="E685" s="44"/>
    </row>
    <row r="686" spans="1:5" ht="19.5" customHeight="1">
      <c r="A686" s="48" t="s">
        <v>828</v>
      </c>
      <c r="B686" s="44"/>
      <c r="C686" s="44">
        <v>10</v>
      </c>
      <c r="D686" s="34">
        <f t="shared" si="10"/>
      </c>
      <c r="E686" s="44"/>
    </row>
    <row r="687" spans="1:5" ht="19.5" customHeight="1">
      <c r="A687" s="48" t="s">
        <v>830</v>
      </c>
      <c r="B687" s="44"/>
      <c r="C687" s="44"/>
      <c r="D687" s="34">
        <f t="shared" si="10"/>
      </c>
      <c r="E687" s="44"/>
    </row>
    <row r="688" spans="1:5" ht="19.5" customHeight="1">
      <c r="A688" s="48" t="s">
        <v>832</v>
      </c>
      <c r="B688" s="44"/>
      <c r="C688" s="44"/>
      <c r="D688" s="34">
        <f t="shared" si="10"/>
      </c>
      <c r="E688" s="44"/>
    </row>
    <row r="689" spans="1:5" ht="19.5" customHeight="1">
      <c r="A689" s="48" t="s">
        <v>167</v>
      </c>
      <c r="B689" s="34">
        <f>SUM(B690:B700)</f>
        <v>0</v>
      </c>
      <c r="C689" s="34">
        <f>SUM(C690:C700)</f>
        <v>0</v>
      </c>
      <c r="D689" s="34">
        <f t="shared" si="10"/>
      </c>
      <c r="E689" s="44"/>
    </row>
    <row r="690" spans="1:5" ht="19.5" customHeight="1">
      <c r="A690" s="48" t="s">
        <v>835</v>
      </c>
      <c r="B690" s="44"/>
      <c r="C690" s="44"/>
      <c r="D690" s="34">
        <f t="shared" si="10"/>
      </c>
      <c r="E690" s="44"/>
    </row>
    <row r="691" spans="1:5" ht="19.5" customHeight="1">
      <c r="A691" s="48" t="s">
        <v>837</v>
      </c>
      <c r="B691" s="44"/>
      <c r="C691" s="44"/>
      <c r="D691" s="34">
        <f t="shared" si="10"/>
      </c>
      <c r="E691" s="44"/>
    </row>
    <row r="692" spans="1:5" ht="19.5" customHeight="1">
      <c r="A692" s="48" t="s">
        <v>838</v>
      </c>
      <c r="B692" s="44"/>
      <c r="C692" s="44"/>
      <c r="D692" s="34">
        <f t="shared" si="10"/>
      </c>
      <c r="E692" s="44"/>
    </row>
    <row r="693" spans="1:5" ht="19.5" customHeight="1">
      <c r="A693" s="48" t="s">
        <v>839</v>
      </c>
      <c r="B693" s="44"/>
      <c r="C693" s="44"/>
      <c r="D693" s="34">
        <f t="shared" si="10"/>
      </c>
      <c r="E693" s="44"/>
    </row>
    <row r="694" spans="1:5" ht="19.5" customHeight="1">
      <c r="A694" s="48" t="s">
        <v>840</v>
      </c>
      <c r="B694" s="44"/>
      <c r="C694" s="44"/>
      <c r="D694" s="34">
        <f t="shared" si="10"/>
      </c>
      <c r="E694" s="44"/>
    </row>
    <row r="695" spans="1:5" ht="19.5" customHeight="1">
      <c r="A695" s="48" t="s">
        <v>841</v>
      </c>
      <c r="B695" s="44"/>
      <c r="C695" s="44"/>
      <c r="D695" s="34">
        <f t="shared" si="10"/>
      </c>
      <c r="E695" s="44"/>
    </row>
    <row r="696" spans="1:5" ht="19.5" customHeight="1">
      <c r="A696" s="48" t="s">
        <v>842</v>
      </c>
      <c r="B696" s="44"/>
      <c r="C696" s="44"/>
      <c r="D696" s="34">
        <f t="shared" si="10"/>
      </c>
      <c r="E696" s="44"/>
    </row>
    <row r="697" spans="1:5" ht="19.5" customHeight="1">
      <c r="A697" s="48" t="s">
        <v>843</v>
      </c>
      <c r="B697" s="44"/>
      <c r="C697" s="44"/>
      <c r="D697" s="34">
        <f t="shared" si="10"/>
      </c>
      <c r="E697" s="44"/>
    </row>
    <row r="698" spans="1:5" ht="19.5" customHeight="1">
      <c r="A698" s="48" t="s">
        <v>845</v>
      </c>
      <c r="B698" s="44"/>
      <c r="C698" s="44"/>
      <c r="D698" s="34">
        <f t="shared" si="10"/>
      </c>
      <c r="E698" s="44"/>
    </row>
    <row r="699" spans="1:5" ht="19.5" customHeight="1">
      <c r="A699" s="48" t="s">
        <v>846</v>
      </c>
      <c r="B699" s="44"/>
      <c r="C699" s="44"/>
      <c r="D699" s="34">
        <f t="shared" si="10"/>
      </c>
      <c r="E699" s="44"/>
    </row>
    <row r="700" spans="1:5" ht="19.5" customHeight="1">
      <c r="A700" s="48" t="s">
        <v>848</v>
      </c>
      <c r="B700" s="44"/>
      <c r="C700" s="44"/>
      <c r="D700" s="34">
        <f t="shared" si="10"/>
      </c>
      <c r="E700" s="44"/>
    </row>
    <row r="701" spans="1:5" ht="19.5" customHeight="1">
      <c r="A701" s="48" t="s">
        <v>168</v>
      </c>
      <c r="B701" s="34">
        <f>SUM(B702:B703)</f>
        <v>0</v>
      </c>
      <c r="C701" s="34">
        <f>SUM(C702:C703)</f>
        <v>0</v>
      </c>
      <c r="D701" s="34">
        <f t="shared" si="10"/>
      </c>
      <c r="E701" s="44"/>
    </row>
    <row r="702" spans="1:5" ht="19.5" customHeight="1">
      <c r="A702" s="48" t="s">
        <v>851</v>
      </c>
      <c r="B702" s="44"/>
      <c r="C702" s="44"/>
      <c r="D702" s="34">
        <f t="shared" si="10"/>
      </c>
      <c r="E702" s="44"/>
    </row>
    <row r="703" spans="1:5" ht="19.5" customHeight="1">
      <c r="A703" s="48" t="s">
        <v>853</v>
      </c>
      <c r="B703" s="44"/>
      <c r="C703" s="44"/>
      <c r="D703" s="34">
        <f t="shared" si="10"/>
      </c>
      <c r="E703" s="44"/>
    </row>
    <row r="704" spans="1:5" ht="19.5" customHeight="1">
      <c r="A704" s="48" t="s">
        <v>169</v>
      </c>
      <c r="B704" s="34">
        <f>SUM(B705:B707)</f>
        <v>50</v>
      </c>
      <c r="C704" s="34">
        <f>SUM(C705:C707)</f>
        <v>50</v>
      </c>
      <c r="D704" s="34">
        <f t="shared" si="10"/>
        <v>100</v>
      </c>
      <c r="E704" s="44"/>
    </row>
    <row r="705" spans="1:5" ht="19.5" customHeight="1">
      <c r="A705" s="48" t="s">
        <v>856</v>
      </c>
      <c r="B705" s="44"/>
      <c r="C705" s="44"/>
      <c r="D705" s="34">
        <f t="shared" si="10"/>
      </c>
      <c r="E705" s="44"/>
    </row>
    <row r="706" spans="1:5" ht="19.5" customHeight="1">
      <c r="A706" s="48" t="s">
        <v>858</v>
      </c>
      <c r="B706" s="44">
        <v>50</v>
      </c>
      <c r="C706" s="44">
        <v>50</v>
      </c>
      <c r="D706" s="34">
        <f t="shared" si="10"/>
        <v>100</v>
      </c>
      <c r="E706" s="44"/>
    </row>
    <row r="707" spans="1:5" ht="19.5" customHeight="1">
      <c r="A707" s="48" t="s">
        <v>859</v>
      </c>
      <c r="B707" s="44"/>
      <c r="C707" s="44"/>
      <c r="D707" s="34">
        <f t="shared" si="10"/>
      </c>
      <c r="E707" s="44"/>
    </row>
    <row r="708" spans="1:5" ht="19.5" customHeight="1">
      <c r="A708" s="48" t="s">
        <v>170</v>
      </c>
      <c r="B708" s="34">
        <f>SUM(B709:B717)</f>
        <v>25</v>
      </c>
      <c r="C708" s="34">
        <f>SUM(C709:C717)</f>
        <v>25</v>
      </c>
      <c r="D708" s="34">
        <f t="shared" si="10"/>
        <v>100</v>
      </c>
      <c r="E708" s="44"/>
    </row>
    <row r="709" spans="1:5" ht="19.5" customHeight="1">
      <c r="A709" s="48" t="s">
        <v>445</v>
      </c>
      <c r="B709" s="44">
        <v>11</v>
      </c>
      <c r="C709" s="44">
        <v>10</v>
      </c>
      <c r="D709" s="34">
        <f aca="true" t="shared" si="11" ref="D709:D772">IF(B709=0,"",ROUND(C709/B709*100,1))</f>
        <v>90.9</v>
      </c>
      <c r="E709" s="44"/>
    </row>
    <row r="710" spans="1:5" ht="19.5" customHeight="1">
      <c r="A710" s="48" t="s">
        <v>447</v>
      </c>
      <c r="B710" s="44"/>
      <c r="C710" s="44"/>
      <c r="D710" s="34">
        <f t="shared" si="11"/>
      </c>
      <c r="E710" s="44"/>
    </row>
    <row r="711" spans="1:5" ht="19.5" customHeight="1">
      <c r="A711" s="48" t="s">
        <v>449</v>
      </c>
      <c r="B711" s="44"/>
      <c r="C711" s="44"/>
      <c r="D711" s="34">
        <f t="shared" si="11"/>
      </c>
      <c r="E711" s="44"/>
    </row>
    <row r="712" spans="1:5" ht="19.5" customHeight="1">
      <c r="A712" s="48" t="s">
        <v>862</v>
      </c>
      <c r="B712" s="44"/>
      <c r="C712" s="44"/>
      <c r="D712" s="34">
        <f t="shared" si="11"/>
      </c>
      <c r="E712" s="44"/>
    </row>
    <row r="713" spans="1:5" ht="19.5" customHeight="1">
      <c r="A713" s="48" t="s">
        <v>863</v>
      </c>
      <c r="B713" s="44"/>
      <c r="C713" s="44"/>
      <c r="D713" s="34">
        <f t="shared" si="11"/>
      </c>
      <c r="E713" s="44"/>
    </row>
    <row r="714" spans="1:5" ht="19.5" customHeight="1">
      <c r="A714" s="48" t="s">
        <v>864</v>
      </c>
      <c r="B714" s="44"/>
      <c r="C714" s="44"/>
      <c r="D714" s="34">
        <f t="shared" si="11"/>
      </c>
      <c r="E714" s="44"/>
    </row>
    <row r="715" spans="1:5" ht="19.5" customHeight="1">
      <c r="A715" s="48" t="s">
        <v>865</v>
      </c>
      <c r="B715" s="44">
        <v>9</v>
      </c>
      <c r="C715" s="44">
        <v>10</v>
      </c>
      <c r="D715" s="34">
        <f t="shared" si="11"/>
        <v>111.1</v>
      </c>
      <c r="E715" s="44"/>
    </row>
    <row r="716" spans="1:5" ht="19.5" customHeight="1">
      <c r="A716" s="48" t="s">
        <v>452</v>
      </c>
      <c r="B716" s="44"/>
      <c r="C716" s="44"/>
      <c r="D716" s="34">
        <f t="shared" si="11"/>
      </c>
      <c r="E716" s="44"/>
    </row>
    <row r="717" spans="1:5" ht="19.5" customHeight="1">
      <c r="A717" s="48" t="s">
        <v>868</v>
      </c>
      <c r="B717" s="44">
        <v>5</v>
      </c>
      <c r="C717" s="44">
        <v>5</v>
      </c>
      <c r="D717" s="34">
        <f t="shared" si="11"/>
        <v>100</v>
      </c>
      <c r="E717" s="44"/>
    </row>
    <row r="718" spans="1:5" s="10" customFormat="1" ht="19.5" customHeight="1">
      <c r="A718" s="48" t="s">
        <v>171</v>
      </c>
      <c r="B718" s="34">
        <f>SUM(B719:B722)</f>
        <v>40</v>
      </c>
      <c r="C718" s="34">
        <f>SUM(C719:C722)</f>
        <v>30</v>
      </c>
      <c r="D718" s="34">
        <f t="shared" si="11"/>
        <v>75</v>
      </c>
      <c r="E718" s="50"/>
    </row>
    <row r="719" spans="1:5" s="10" customFormat="1" ht="19.5" customHeight="1">
      <c r="A719" s="48" t="s">
        <v>871</v>
      </c>
      <c r="B719" s="44">
        <v>40</v>
      </c>
      <c r="C719" s="44">
        <v>30</v>
      </c>
      <c r="D719" s="34">
        <f t="shared" si="11"/>
        <v>75</v>
      </c>
      <c r="E719" s="50"/>
    </row>
    <row r="720" spans="1:5" s="10" customFormat="1" ht="19.5" customHeight="1">
      <c r="A720" s="48" t="s">
        <v>873</v>
      </c>
      <c r="B720" s="44"/>
      <c r="C720" s="44"/>
      <c r="D720" s="34">
        <f t="shared" si="11"/>
      </c>
      <c r="E720" s="50"/>
    </row>
    <row r="721" spans="1:5" s="10" customFormat="1" ht="19.5" customHeight="1">
      <c r="A721" s="48" t="s">
        <v>874</v>
      </c>
      <c r="B721" s="44"/>
      <c r="C721" s="44"/>
      <c r="D721" s="34">
        <f t="shared" si="11"/>
      </c>
      <c r="E721" s="50"/>
    </row>
    <row r="722" spans="1:5" s="10" customFormat="1" ht="19.5" customHeight="1">
      <c r="A722" s="48" t="s">
        <v>876</v>
      </c>
      <c r="B722" s="44"/>
      <c r="C722" s="44"/>
      <c r="D722" s="34">
        <f t="shared" si="11"/>
      </c>
      <c r="E722" s="50"/>
    </row>
    <row r="723" spans="1:5" s="10" customFormat="1" ht="19.5" customHeight="1">
      <c r="A723" s="48" t="s">
        <v>172</v>
      </c>
      <c r="B723" s="34">
        <f>SUM(B724:B728)</f>
        <v>0</v>
      </c>
      <c r="C723" s="34">
        <f>SUM(C724:C728)</f>
        <v>0</v>
      </c>
      <c r="D723" s="34">
        <f t="shared" si="11"/>
      </c>
      <c r="E723" s="50"/>
    </row>
    <row r="724" spans="1:5" s="10" customFormat="1" ht="19.5" customHeight="1">
      <c r="A724" s="48" t="s">
        <v>879</v>
      </c>
      <c r="B724" s="44"/>
      <c r="C724" s="44"/>
      <c r="D724" s="34">
        <f t="shared" si="11"/>
      </c>
      <c r="E724" s="50"/>
    </row>
    <row r="725" spans="1:5" s="10" customFormat="1" ht="19.5" customHeight="1">
      <c r="A725" s="48" t="s">
        <v>880</v>
      </c>
      <c r="B725" s="44"/>
      <c r="C725" s="44"/>
      <c r="D725" s="34">
        <f t="shared" si="11"/>
      </c>
      <c r="E725" s="50"/>
    </row>
    <row r="726" spans="1:5" s="10" customFormat="1" ht="19.5" customHeight="1">
      <c r="A726" s="48" t="s">
        <v>882</v>
      </c>
      <c r="B726" s="44"/>
      <c r="C726" s="44"/>
      <c r="D726" s="34">
        <f t="shared" si="11"/>
      </c>
      <c r="E726" s="50"/>
    </row>
    <row r="727" spans="1:5" s="10" customFormat="1" ht="19.5" customHeight="1">
      <c r="A727" s="48" t="s">
        <v>884</v>
      </c>
      <c r="B727" s="44"/>
      <c r="C727" s="44"/>
      <c r="D727" s="34">
        <f t="shared" si="11"/>
      </c>
      <c r="E727" s="50"/>
    </row>
    <row r="728" spans="1:5" s="10" customFormat="1" ht="19.5" customHeight="1">
      <c r="A728" s="48" t="s">
        <v>886</v>
      </c>
      <c r="B728" s="44"/>
      <c r="C728" s="44"/>
      <c r="D728" s="34">
        <f t="shared" si="11"/>
      </c>
      <c r="E728" s="50"/>
    </row>
    <row r="729" spans="1:5" s="10" customFormat="1" ht="19.5" customHeight="1">
      <c r="A729" s="48" t="s">
        <v>173</v>
      </c>
      <c r="B729" s="34">
        <f>SUM(B730:B732)</f>
        <v>0</v>
      </c>
      <c r="C729" s="34">
        <f>SUM(C730:C732)</f>
        <v>0</v>
      </c>
      <c r="D729" s="34">
        <f t="shared" si="11"/>
      </c>
      <c r="E729" s="50"/>
    </row>
    <row r="730" spans="1:5" s="10" customFormat="1" ht="19.5" customHeight="1">
      <c r="A730" s="48" t="s">
        <v>889</v>
      </c>
      <c r="B730" s="44"/>
      <c r="C730" s="44"/>
      <c r="D730" s="34">
        <f t="shared" si="11"/>
      </c>
      <c r="E730" s="50"/>
    </row>
    <row r="731" spans="1:5" s="10" customFormat="1" ht="19.5" customHeight="1">
      <c r="A731" s="48" t="s">
        <v>891</v>
      </c>
      <c r="B731" s="44"/>
      <c r="C731" s="44"/>
      <c r="D731" s="34">
        <f t="shared" si="11"/>
      </c>
      <c r="E731" s="50"/>
    </row>
    <row r="732" spans="1:5" s="10" customFormat="1" ht="19.5" customHeight="1">
      <c r="A732" s="48" t="s">
        <v>892</v>
      </c>
      <c r="B732" s="44"/>
      <c r="C732" s="44"/>
      <c r="D732" s="34">
        <f t="shared" si="11"/>
      </c>
      <c r="E732" s="50"/>
    </row>
    <row r="733" spans="1:5" s="10" customFormat="1" ht="19.5" customHeight="1">
      <c r="A733" s="48" t="s">
        <v>174</v>
      </c>
      <c r="B733" s="34">
        <f>SUM(B734:B735)</f>
        <v>0</v>
      </c>
      <c r="C733" s="34">
        <f>SUM(C734:C735)</f>
        <v>0</v>
      </c>
      <c r="D733" s="34">
        <f t="shared" si="11"/>
      </c>
      <c r="E733" s="50"/>
    </row>
    <row r="734" spans="1:5" s="10" customFormat="1" ht="19.5" customHeight="1">
      <c r="A734" s="48" t="s">
        <v>860</v>
      </c>
      <c r="B734" s="44"/>
      <c r="C734" s="44"/>
      <c r="D734" s="34">
        <f t="shared" si="11"/>
      </c>
      <c r="E734" s="50"/>
    </row>
    <row r="735" spans="1:5" s="10" customFormat="1" ht="19.5" customHeight="1">
      <c r="A735" s="48" t="s">
        <v>861</v>
      </c>
      <c r="B735" s="44"/>
      <c r="C735" s="44"/>
      <c r="D735" s="34">
        <f t="shared" si="11"/>
      </c>
      <c r="E735" s="50"/>
    </row>
    <row r="736" spans="1:5" ht="19.5" customHeight="1">
      <c r="A736" s="48" t="s">
        <v>175</v>
      </c>
      <c r="B736" s="44"/>
      <c r="C736" s="44"/>
      <c r="D736" s="34">
        <f t="shared" si="11"/>
      </c>
      <c r="E736" s="44"/>
    </row>
    <row r="737" spans="1:5" ht="19.5" customHeight="1">
      <c r="A737" s="48" t="s">
        <v>176</v>
      </c>
      <c r="B737" s="34">
        <f>SUM(B738,B747,B751,B759,B765,B771,B777,B780,B783,B784,B785,B791,B792,B793,B808,)</f>
        <v>70</v>
      </c>
      <c r="C737" s="34">
        <f>SUM(C738,C747,C751,C759,C765,C771,C777,C780,C783,C784,C785,C791,C792,C793,C808,)</f>
        <v>110</v>
      </c>
      <c r="D737" s="34">
        <f t="shared" si="11"/>
        <v>157.1</v>
      </c>
      <c r="E737" s="44"/>
    </row>
    <row r="738" spans="1:5" ht="19.5" customHeight="1">
      <c r="A738" s="48" t="s">
        <v>177</v>
      </c>
      <c r="B738" s="34">
        <f>SUM(B739:B746)</f>
        <v>0</v>
      </c>
      <c r="C738" s="34">
        <f>SUM(C739:C746)</f>
        <v>0</v>
      </c>
      <c r="D738" s="34">
        <f t="shared" si="11"/>
      </c>
      <c r="E738" s="44"/>
    </row>
    <row r="739" spans="1:5" ht="19.5" customHeight="1">
      <c r="A739" s="48" t="s">
        <v>445</v>
      </c>
      <c r="B739" s="44"/>
      <c r="C739" s="44"/>
      <c r="D739" s="34">
        <f t="shared" si="11"/>
      </c>
      <c r="E739" s="44"/>
    </row>
    <row r="740" spans="1:5" ht="19.5" customHeight="1">
      <c r="A740" s="48" t="s">
        <v>447</v>
      </c>
      <c r="B740" s="44"/>
      <c r="C740" s="44"/>
      <c r="D740" s="34">
        <f t="shared" si="11"/>
      </c>
      <c r="E740" s="44"/>
    </row>
    <row r="741" spans="1:5" ht="19.5" customHeight="1">
      <c r="A741" s="48" t="s">
        <v>449</v>
      </c>
      <c r="B741" s="44"/>
      <c r="C741" s="44"/>
      <c r="D741" s="34">
        <f t="shared" si="11"/>
      </c>
      <c r="E741" s="44"/>
    </row>
    <row r="742" spans="1:5" ht="19.5" customHeight="1">
      <c r="A742" s="48" t="s">
        <v>866</v>
      </c>
      <c r="B742" s="44"/>
      <c r="C742" s="44"/>
      <c r="D742" s="34">
        <f t="shared" si="11"/>
      </c>
      <c r="E742" s="44"/>
    </row>
    <row r="743" spans="1:5" ht="19.5" customHeight="1">
      <c r="A743" s="48" t="s">
        <v>867</v>
      </c>
      <c r="B743" s="44"/>
      <c r="C743" s="44"/>
      <c r="D743" s="34">
        <f t="shared" si="11"/>
      </c>
      <c r="E743" s="44"/>
    </row>
    <row r="744" spans="1:5" ht="19.5" customHeight="1">
      <c r="A744" s="48" t="s">
        <v>869</v>
      </c>
      <c r="B744" s="44"/>
      <c r="C744" s="44"/>
      <c r="D744" s="34">
        <f t="shared" si="11"/>
      </c>
      <c r="E744" s="44"/>
    </row>
    <row r="745" spans="1:5" ht="19.5" customHeight="1">
      <c r="A745" s="48" t="s">
        <v>870</v>
      </c>
      <c r="B745" s="44"/>
      <c r="C745" s="44"/>
      <c r="D745" s="34">
        <f t="shared" si="11"/>
      </c>
      <c r="E745" s="44"/>
    </row>
    <row r="746" spans="1:5" ht="19.5" customHeight="1">
      <c r="A746" s="48" t="s">
        <v>872</v>
      </c>
      <c r="B746" s="44"/>
      <c r="C746" s="44"/>
      <c r="D746" s="34">
        <f t="shared" si="11"/>
      </c>
      <c r="E746" s="44"/>
    </row>
    <row r="747" spans="1:5" ht="19.5" customHeight="1">
      <c r="A747" s="48" t="s">
        <v>178</v>
      </c>
      <c r="B747" s="34">
        <f>SUM(B748:B750)</f>
        <v>0</v>
      </c>
      <c r="C747" s="34">
        <f>SUM(C748:C750)</f>
        <v>0</v>
      </c>
      <c r="D747" s="34">
        <f t="shared" si="11"/>
      </c>
      <c r="E747" s="44"/>
    </row>
    <row r="748" spans="1:5" ht="19.5" customHeight="1">
      <c r="A748" s="48" t="s">
        <v>875</v>
      </c>
      <c r="B748" s="44"/>
      <c r="C748" s="44"/>
      <c r="D748" s="34">
        <f t="shared" si="11"/>
      </c>
      <c r="E748" s="44"/>
    </row>
    <row r="749" spans="1:5" ht="19.5" customHeight="1">
      <c r="A749" s="48" t="s">
        <v>877</v>
      </c>
      <c r="B749" s="44"/>
      <c r="C749" s="44"/>
      <c r="D749" s="34">
        <f t="shared" si="11"/>
      </c>
      <c r="E749" s="44"/>
    </row>
    <row r="750" spans="1:5" ht="19.5" customHeight="1">
      <c r="A750" s="48" t="s">
        <v>878</v>
      </c>
      <c r="B750" s="44"/>
      <c r="C750" s="44"/>
      <c r="D750" s="34">
        <f t="shared" si="11"/>
      </c>
      <c r="E750" s="44"/>
    </row>
    <row r="751" spans="1:5" ht="19.5" customHeight="1">
      <c r="A751" s="48" t="s">
        <v>179</v>
      </c>
      <c r="B751" s="34">
        <f>SUM(B752:B758)</f>
        <v>0</v>
      </c>
      <c r="C751" s="34">
        <f>SUM(C752:C758)</f>
        <v>60</v>
      </c>
      <c r="D751" s="34">
        <f t="shared" si="11"/>
      </c>
      <c r="E751" s="44"/>
    </row>
    <row r="752" spans="1:5" ht="19.5" customHeight="1">
      <c r="A752" s="48" t="s">
        <v>881</v>
      </c>
      <c r="B752" s="44"/>
      <c r="C752" s="44">
        <v>50</v>
      </c>
      <c r="D752" s="34">
        <f t="shared" si="11"/>
      </c>
      <c r="E752" s="44"/>
    </row>
    <row r="753" spans="1:5" ht="19.5" customHeight="1">
      <c r="A753" s="48" t="s">
        <v>883</v>
      </c>
      <c r="B753" s="44"/>
      <c r="C753" s="44"/>
      <c r="D753" s="34">
        <f t="shared" si="11"/>
      </c>
      <c r="E753" s="44"/>
    </row>
    <row r="754" spans="1:5" ht="19.5" customHeight="1">
      <c r="A754" s="48" t="s">
        <v>885</v>
      </c>
      <c r="B754" s="44"/>
      <c r="C754" s="44"/>
      <c r="D754" s="34">
        <f t="shared" si="11"/>
      </c>
      <c r="E754" s="44"/>
    </row>
    <row r="755" spans="1:5" ht="19.5" customHeight="1">
      <c r="A755" s="48" t="s">
        <v>887</v>
      </c>
      <c r="B755" s="44"/>
      <c r="C755" s="44"/>
      <c r="D755" s="34">
        <f t="shared" si="11"/>
      </c>
      <c r="E755" s="44"/>
    </row>
    <row r="756" spans="1:5" ht="19.5" customHeight="1">
      <c r="A756" s="48" t="s">
        <v>888</v>
      </c>
      <c r="B756" s="44"/>
      <c r="C756" s="44"/>
      <c r="D756" s="34">
        <f t="shared" si="11"/>
      </c>
      <c r="E756" s="44"/>
    </row>
    <row r="757" spans="1:5" ht="19.5" customHeight="1">
      <c r="A757" s="48" t="s">
        <v>890</v>
      </c>
      <c r="B757" s="44"/>
      <c r="C757" s="44"/>
      <c r="D757" s="34">
        <f t="shared" si="11"/>
      </c>
      <c r="E757" s="44"/>
    </row>
    <row r="758" spans="1:5" ht="19.5" customHeight="1">
      <c r="A758" s="48" t="s">
        <v>893</v>
      </c>
      <c r="B758" s="44"/>
      <c r="C758" s="44">
        <v>10</v>
      </c>
      <c r="D758" s="34">
        <f t="shared" si="11"/>
      </c>
      <c r="E758" s="44"/>
    </row>
    <row r="759" spans="1:5" ht="19.5" customHeight="1">
      <c r="A759" s="48" t="s">
        <v>180</v>
      </c>
      <c r="B759" s="34">
        <f>SUM(B760:B764)</f>
        <v>70</v>
      </c>
      <c r="C759" s="34">
        <f>SUM(C760:C764)</f>
        <v>50</v>
      </c>
      <c r="D759" s="34">
        <f t="shared" si="11"/>
        <v>71.4</v>
      </c>
      <c r="E759" s="44"/>
    </row>
    <row r="760" spans="1:5" ht="19.5" customHeight="1">
      <c r="A760" s="48" t="s">
        <v>894</v>
      </c>
      <c r="B760" s="44">
        <v>10</v>
      </c>
      <c r="C760" s="44"/>
      <c r="D760" s="34">
        <f t="shared" si="11"/>
        <v>0</v>
      </c>
      <c r="E760" s="44"/>
    </row>
    <row r="761" spans="1:5" ht="19.5" customHeight="1">
      <c r="A761" s="48" t="s">
        <v>896</v>
      </c>
      <c r="B761" s="44">
        <v>60</v>
      </c>
      <c r="C761" s="44">
        <v>50</v>
      </c>
      <c r="D761" s="34">
        <f t="shared" si="11"/>
        <v>83.3</v>
      </c>
      <c r="E761" s="44"/>
    </row>
    <row r="762" spans="1:5" ht="19.5" customHeight="1">
      <c r="A762" s="48" t="s">
        <v>898</v>
      </c>
      <c r="B762" s="44"/>
      <c r="C762" s="44"/>
      <c r="D762" s="34">
        <f t="shared" si="11"/>
      </c>
      <c r="E762" s="44"/>
    </row>
    <row r="763" spans="1:5" ht="19.5" customHeight="1">
      <c r="A763" s="48" t="s">
        <v>900</v>
      </c>
      <c r="B763" s="44"/>
      <c r="C763" s="44"/>
      <c r="D763" s="34">
        <f t="shared" si="11"/>
      </c>
      <c r="E763" s="44"/>
    </row>
    <row r="764" spans="1:5" ht="19.5" customHeight="1">
      <c r="A764" s="48" t="s">
        <v>902</v>
      </c>
      <c r="B764" s="44"/>
      <c r="C764" s="44"/>
      <c r="D764" s="34">
        <f t="shared" si="11"/>
      </c>
      <c r="E764" s="44"/>
    </row>
    <row r="765" spans="1:5" ht="19.5" customHeight="1">
      <c r="A765" s="48" t="s">
        <v>181</v>
      </c>
      <c r="B765" s="34">
        <f>SUM(B766:B770)</f>
        <v>0</v>
      </c>
      <c r="C765" s="34">
        <f>SUM(C766:C770)</f>
        <v>0</v>
      </c>
      <c r="D765" s="34">
        <f t="shared" si="11"/>
      </c>
      <c r="E765" s="44"/>
    </row>
    <row r="766" spans="1:5" ht="19.5" customHeight="1">
      <c r="A766" s="48" t="s">
        <v>903</v>
      </c>
      <c r="B766" s="44"/>
      <c r="C766" s="44"/>
      <c r="D766" s="34">
        <f t="shared" si="11"/>
      </c>
      <c r="E766" s="44"/>
    </row>
    <row r="767" spans="1:5" ht="19.5" customHeight="1">
      <c r="A767" s="48" t="s">
        <v>904</v>
      </c>
      <c r="B767" s="44"/>
      <c r="C767" s="44"/>
      <c r="D767" s="34">
        <f t="shared" si="11"/>
      </c>
      <c r="E767" s="44"/>
    </row>
    <row r="768" spans="1:5" ht="19.5" customHeight="1">
      <c r="A768" s="48" t="s">
        <v>905</v>
      </c>
      <c r="B768" s="44"/>
      <c r="C768" s="44"/>
      <c r="D768" s="34">
        <f t="shared" si="11"/>
      </c>
      <c r="E768" s="44"/>
    </row>
    <row r="769" spans="1:5" ht="19.5" customHeight="1">
      <c r="A769" s="48" t="s">
        <v>906</v>
      </c>
      <c r="B769" s="44"/>
      <c r="C769" s="44"/>
      <c r="D769" s="34">
        <f t="shared" si="11"/>
      </c>
      <c r="E769" s="44"/>
    </row>
    <row r="770" spans="1:5" ht="19.5" customHeight="1">
      <c r="A770" s="48" t="s">
        <v>907</v>
      </c>
      <c r="B770" s="44"/>
      <c r="C770" s="44"/>
      <c r="D770" s="34">
        <f t="shared" si="11"/>
      </c>
      <c r="E770" s="44"/>
    </row>
    <row r="771" spans="1:5" ht="19.5" customHeight="1">
      <c r="A771" s="48" t="s">
        <v>182</v>
      </c>
      <c r="B771" s="34">
        <f>SUM(B772:B776)</f>
        <v>0</v>
      </c>
      <c r="C771" s="34">
        <f>SUM(C772:C776)</f>
        <v>0</v>
      </c>
      <c r="D771" s="34">
        <f t="shared" si="11"/>
      </c>
      <c r="E771" s="44"/>
    </row>
    <row r="772" spans="1:5" ht="19.5" customHeight="1">
      <c r="A772" s="48" t="s">
        <v>910</v>
      </c>
      <c r="B772" s="44"/>
      <c r="C772" s="44"/>
      <c r="D772" s="34">
        <f t="shared" si="11"/>
      </c>
      <c r="E772" s="44"/>
    </row>
    <row r="773" spans="1:5" ht="19.5" customHeight="1">
      <c r="A773" s="48" t="s">
        <v>912</v>
      </c>
      <c r="B773" s="44"/>
      <c r="C773" s="44"/>
      <c r="D773" s="34">
        <f aca="true" t="shared" si="12" ref="D773:D836">IF(B773=0,"",ROUND(C773/B773*100,1))</f>
      </c>
      <c r="E773" s="44"/>
    </row>
    <row r="774" spans="1:5" ht="19.5" customHeight="1">
      <c r="A774" s="48" t="s">
        <v>914</v>
      </c>
      <c r="B774" s="44"/>
      <c r="C774" s="44"/>
      <c r="D774" s="34">
        <f t="shared" si="12"/>
      </c>
      <c r="E774" s="44"/>
    </row>
    <row r="775" spans="1:5" ht="19.5" customHeight="1">
      <c r="A775" s="48" t="s">
        <v>916</v>
      </c>
      <c r="B775" s="44"/>
      <c r="C775" s="44"/>
      <c r="D775" s="34">
        <f t="shared" si="12"/>
      </c>
      <c r="E775" s="44"/>
    </row>
    <row r="776" spans="1:5" ht="19.5" customHeight="1">
      <c r="A776" s="48" t="s">
        <v>918</v>
      </c>
      <c r="B776" s="44"/>
      <c r="C776" s="44"/>
      <c r="D776" s="34">
        <f t="shared" si="12"/>
      </c>
      <c r="E776" s="44"/>
    </row>
    <row r="777" spans="1:5" ht="19.5" customHeight="1">
      <c r="A777" s="48" t="s">
        <v>183</v>
      </c>
      <c r="B777" s="34">
        <f>SUM(B778:B779)</f>
        <v>0</v>
      </c>
      <c r="C777" s="34">
        <f>SUM(C778:C779)</f>
        <v>0</v>
      </c>
      <c r="D777" s="34">
        <f t="shared" si="12"/>
      </c>
      <c r="E777" s="44"/>
    </row>
    <row r="778" spans="1:5" ht="19.5" customHeight="1">
      <c r="A778" s="48" t="s">
        <v>920</v>
      </c>
      <c r="B778" s="44"/>
      <c r="C778" s="44"/>
      <c r="D778" s="34">
        <f t="shared" si="12"/>
      </c>
      <c r="E778" s="44"/>
    </row>
    <row r="779" spans="1:5" ht="19.5" customHeight="1">
      <c r="A779" s="48" t="s">
        <v>922</v>
      </c>
      <c r="B779" s="44"/>
      <c r="C779" s="44"/>
      <c r="D779" s="34">
        <f t="shared" si="12"/>
      </c>
      <c r="E779" s="44"/>
    </row>
    <row r="780" spans="1:5" ht="19.5" customHeight="1">
      <c r="A780" s="48" t="s">
        <v>184</v>
      </c>
      <c r="B780" s="34">
        <f>SUM(B781:B782)</f>
        <v>0</v>
      </c>
      <c r="C780" s="34">
        <f>SUM(C781:C782)</f>
        <v>0</v>
      </c>
      <c r="D780" s="34">
        <f t="shared" si="12"/>
      </c>
      <c r="E780" s="44"/>
    </row>
    <row r="781" spans="1:5" ht="19.5" customHeight="1">
      <c r="A781" s="48" t="s">
        <v>924</v>
      </c>
      <c r="B781" s="44"/>
      <c r="C781" s="44"/>
      <c r="D781" s="34">
        <f t="shared" si="12"/>
      </c>
      <c r="E781" s="44"/>
    </row>
    <row r="782" spans="1:5" ht="19.5" customHeight="1">
      <c r="A782" s="48" t="s">
        <v>925</v>
      </c>
      <c r="B782" s="44"/>
      <c r="C782" s="44"/>
      <c r="D782" s="34">
        <f t="shared" si="12"/>
      </c>
      <c r="E782" s="44"/>
    </row>
    <row r="783" spans="1:5" ht="19.5" customHeight="1">
      <c r="A783" s="48" t="s">
        <v>185</v>
      </c>
      <c r="B783" s="44"/>
      <c r="C783" s="44"/>
      <c r="D783" s="34">
        <f t="shared" si="12"/>
      </c>
      <c r="E783" s="44"/>
    </row>
    <row r="784" spans="1:5" ht="19.5" customHeight="1">
      <c r="A784" s="48" t="s">
        <v>186</v>
      </c>
      <c r="B784" s="44"/>
      <c r="C784" s="44"/>
      <c r="D784" s="34">
        <f t="shared" si="12"/>
      </c>
      <c r="E784" s="44"/>
    </row>
    <row r="785" spans="1:5" ht="19.5" customHeight="1">
      <c r="A785" s="48" t="s">
        <v>187</v>
      </c>
      <c r="B785" s="34">
        <f>SUM(B786:B790)</f>
        <v>0</v>
      </c>
      <c r="C785" s="34">
        <f>SUM(C786:C790)</f>
        <v>0</v>
      </c>
      <c r="D785" s="34">
        <f t="shared" si="12"/>
      </c>
      <c r="E785" s="44"/>
    </row>
    <row r="786" spans="1:5" ht="19.5" customHeight="1">
      <c r="A786" s="48" t="s">
        <v>928</v>
      </c>
      <c r="B786" s="44"/>
      <c r="C786" s="44"/>
      <c r="D786" s="34">
        <f t="shared" si="12"/>
      </c>
      <c r="E786" s="44"/>
    </row>
    <row r="787" spans="1:5" ht="19.5" customHeight="1">
      <c r="A787" s="48" t="s">
        <v>895</v>
      </c>
      <c r="B787" s="44"/>
      <c r="C787" s="44"/>
      <c r="D787" s="34">
        <f t="shared" si="12"/>
      </c>
      <c r="E787" s="44"/>
    </row>
    <row r="788" spans="1:5" ht="19.5" customHeight="1">
      <c r="A788" s="48" t="s">
        <v>897</v>
      </c>
      <c r="B788" s="44"/>
      <c r="C788" s="44"/>
      <c r="D788" s="34">
        <f t="shared" si="12"/>
      </c>
      <c r="E788" s="44"/>
    </row>
    <row r="789" spans="1:5" ht="19.5" customHeight="1">
      <c r="A789" s="48" t="s">
        <v>899</v>
      </c>
      <c r="B789" s="44"/>
      <c r="C789" s="44"/>
      <c r="D789" s="34">
        <f t="shared" si="12"/>
      </c>
      <c r="E789" s="44"/>
    </row>
    <row r="790" spans="1:5" ht="19.5" customHeight="1">
      <c r="A790" s="48" t="s">
        <v>901</v>
      </c>
      <c r="B790" s="44"/>
      <c r="C790" s="44"/>
      <c r="D790" s="34">
        <f t="shared" si="12"/>
      </c>
      <c r="E790" s="44"/>
    </row>
    <row r="791" spans="1:5" ht="19.5" customHeight="1">
      <c r="A791" s="48" t="s">
        <v>188</v>
      </c>
      <c r="B791" s="44"/>
      <c r="C791" s="44"/>
      <c r="D791" s="34">
        <f t="shared" si="12"/>
      </c>
      <c r="E791" s="44"/>
    </row>
    <row r="792" spans="1:5" ht="19.5" customHeight="1">
      <c r="A792" s="48" t="s">
        <v>189</v>
      </c>
      <c r="B792" s="44"/>
      <c r="C792" s="44"/>
      <c r="D792" s="34">
        <f t="shared" si="12"/>
      </c>
      <c r="E792" s="44"/>
    </row>
    <row r="793" spans="1:5" ht="19.5" customHeight="1">
      <c r="A793" s="48" t="s">
        <v>190</v>
      </c>
      <c r="B793" s="34">
        <f>SUM(B794:B807)</f>
        <v>0</v>
      </c>
      <c r="C793" s="34">
        <f>SUM(C794:C807)</f>
        <v>0</v>
      </c>
      <c r="D793" s="34">
        <f t="shared" si="12"/>
      </c>
      <c r="E793" s="44"/>
    </row>
    <row r="794" spans="1:5" ht="19.5" customHeight="1">
      <c r="A794" s="48" t="s">
        <v>445</v>
      </c>
      <c r="B794" s="44"/>
      <c r="C794" s="44"/>
      <c r="D794" s="34">
        <f t="shared" si="12"/>
      </c>
      <c r="E794" s="44"/>
    </row>
    <row r="795" spans="1:5" ht="19.5" customHeight="1">
      <c r="A795" s="48" t="s">
        <v>447</v>
      </c>
      <c r="B795" s="44"/>
      <c r="C795" s="44"/>
      <c r="D795" s="34">
        <f t="shared" si="12"/>
      </c>
      <c r="E795" s="44"/>
    </row>
    <row r="796" spans="1:5" ht="19.5" customHeight="1">
      <c r="A796" s="48" t="s">
        <v>449</v>
      </c>
      <c r="B796" s="44"/>
      <c r="C796" s="44"/>
      <c r="D796" s="34">
        <f t="shared" si="12"/>
      </c>
      <c r="E796" s="44"/>
    </row>
    <row r="797" spans="1:5" ht="19.5" customHeight="1">
      <c r="A797" s="48" t="s">
        <v>908</v>
      </c>
      <c r="B797" s="44"/>
      <c r="C797" s="44"/>
      <c r="D797" s="34">
        <f t="shared" si="12"/>
      </c>
      <c r="E797" s="44"/>
    </row>
    <row r="798" spans="1:5" ht="19.5" customHeight="1">
      <c r="A798" s="48" t="s">
        <v>909</v>
      </c>
      <c r="B798" s="44"/>
      <c r="C798" s="44"/>
      <c r="D798" s="34">
        <f t="shared" si="12"/>
      </c>
      <c r="E798" s="44"/>
    </row>
    <row r="799" spans="1:5" ht="19.5" customHeight="1">
      <c r="A799" s="48" t="s">
        <v>911</v>
      </c>
      <c r="B799" s="44"/>
      <c r="C799" s="44"/>
      <c r="D799" s="34">
        <f t="shared" si="12"/>
      </c>
      <c r="E799" s="44"/>
    </row>
    <row r="800" spans="1:5" ht="19.5" customHeight="1">
      <c r="A800" s="48" t="s">
        <v>913</v>
      </c>
      <c r="B800" s="44"/>
      <c r="C800" s="44"/>
      <c r="D800" s="34">
        <f t="shared" si="12"/>
      </c>
      <c r="E800" s="44"/>
    </row>
    <row r="801" spans="1:5" ht="19.5" customHeight="1">
      <c r="A801" s="48" t="s">
        <v>915</v>
      </c>
      <c r="B801" s="44"/>
      <c r="C801" s="44"/>
      <c r="D801" s="34">
        <f t="shared" si="12"/>
      </c>
      <c r="E801" s="44"/>
    </row>
    <row r="802" spans="1:5" ht="19.5" customHeight="1">
      <c r="A802" s="48" t="s">
        <v>917</v>
      </c>
      <c r="B802" s="44"/>
      <c r="C802" s="44"/>
      <c r="D802" s="34">
        <f t="shared" si="12"/>
      </c>
      <c r="E802" s="44"/>
    </row>
    <row r="803" spans="1:5" ht="19.5" customHeight="1">
      <c r="A803" s="48" t="s">
        <v>919</v>
      </c>
      <c r="B803" s="44"/>
      <c r="C803" s="44"/>
      <c r="D803" s="34">
        <f t="shared" si="12"/>
      </c>
      <c r="E803" s="44"/>
    </row>
    <row r="804" spans="1:5" ht="19.5" customHeight="1">
      <c r="A804" s="48" t="s">
        <v>480</v>
      </c>
      <c r="B804" s="44"/>
      <c r="C804" s="44"/>
      <c r="D804" s="34">
        <f t="shared" si="12"/>
      </c>
      <c r="E804" s="44"/>
    </row>
    <row r="805" spans="1:5" ht="19.5" customHeight="1">
      <c r="A805" s="48" t="s">
        <v>921</v>
      </c>
      <c r="B805" s="44"/>
      <c r="C805" s="44"/>
      <c r="D805" s="34">
        <f t="shared" si="12"/>
      </c>
      <c r="E805" s="44"/>
    </row>
    <row r="806" spans="1:5" ht="19.5" customHeight="1">
      <c r="A806" s="48" t="s">
        <v>452</v>
      </c>
      <c r="B806" s="44"/>
      <c r="C806" s="44"/>
      <c r="D806" s="34">
        <f t="shared" si="12"/>
      </c>
      <c r="E806" s="44"/>
    </row>
    <row r="807" spans="1:5" ht="19.5" customHeight="1">
      <c r="A807" s="48" t="s">
        <v>923</v>
      </c>
      <c r="B807" s="44"/>
      <c r="C807" s="44"/>
      <c r="D807" s="34">
        <f t="shared" si="12"/>
      </c>
      <c r="E807" s="44"/>
    </row>
    <row r="808" spans="1:5" ht="19.5" customHeight="1">
      <c r="A808" s="48" t="s">
        <v>191</v>
      </c>
      <c r="B808" s="44"/>
      <c r="C808" s="44"/>
      <c r="D808" s="34">
        <f t="shared" si="12"/>
      </c>
      <c r="E808" s="44"/>
    </row>
    <row r="809" spans="1:5" ht="19.5" customHeight="1">
      <c r="A809" s="48" t="s">
        <v>192</v>
      </c>
      <c r="B809" s="34">
        <f>SUM(B810,B822,B823,B826,B827,B828,)</f>
        <v>2316</v>
      </c>
      <c r="C809" s="34">
        <f>SUM(C810,C822,C823,C826,C827,C828,)</f>
        <v>3235</v>
      </c>
      <c r="D809" s="34">
        <f t="shared" si="12"/>
        <v>139.7</v>
      </c>
      <c r="E809" s="44"/>
    </row>
    <row r="810" spans="1:5" ht="19.5" customHeight="1">
      <c r="A810" s="48" t="s">
        <v>193</v>
      </c>
      <c r="B810" s="34">
        <f>SUM(B811:B821)</f>
        <v>35</v>
      </c>
      <c r="C810" s="34">
        <f>SUM(C811:C821)</f>
        <v>220</v>
      </c>
      <c r="D810" s="34">
        <f t="shared" si="12"/>
        <v>628.6</v>
      </c>
      <c r="E810" s="44"/>
    </row>
    <row r="811" spans="1:5" ht="19.5" customHeight="1">
      <c r="A811" s="48" t="s">
        <v>926</v>
      </c>
      <c r="B811" s="44"/>
      <c r="C811" s="44"/>
      <c r="D811" s="34">
        <f t="shared" si="12"/>
      </c>
      <c r="E811" s="44"/>
    </row>
    <row r="812" spans="1:5" ht="19.5" customHeight="1">
      <c r="A812" s="48" t="s">
        <v>927</v>
      </c>
      <c r="B812" s="44"/>
      <c r="C812" s="44"/>
      <c r="D812" s="34">
        <f t="shared" si="12"/>
      </c>
      <c r="E812" s="44"/>
    </row>
    <row r="813" spans="1:5" ht="19.5" customHeight="1">
      <c r="A813" s="48" t="s">
        <v>929</v>
      </c>
      <c r="B813" s="44"/>
      <c r="C813" s="44"/>
      <c r="D813" s="34">
        <f t="shared" si="12"/>
      </c>
      <c r="E813" s="44"/>
    </row>
    <row r="814" spans="1:5" ht="19.5" customHeight="1">
      <c r="A814" s="48" t="s">
        <v>930</v>
      </c>
      <c r="B814" s="44">
        <v>15</v>
      </c>
      <c r="C814" s="44">
        <v>220</v>
      </c>
      <c r="D814" s="34">
        <f t="shared" si="12"/>
        <v>1466.7</v>
      </c>
      <c r="E814" s="44"/>
    </row>
    <row r="815" spans="1:5" ht="19.5" customHeight="1">
      <c r="A815" s="48" t="s">
        <v>932</v>
      </c>
      <c r="B815" s="44"/>
      <c r="C815" s="44"/>
      <c r="D815" s="34">
        <f t="shared" si="12"/>
      </c>
      <c r="E815" s="44"/>
    </row>
    <row r="816" spans="1:5" ht="19.5" customHeight="1">
      <c r="A816" s="48" t="s">
        <v>934</v>
      </c>
      <c r="B816" s="44"/>
      <c r="C816" s="44"/>
      <c r="D816" s="34">
        <f t="shared" si="12"/>
      </c>
      <c r="E816" s="44"/>
    </row>
    <row r="817" spans="1:5" ht="19.5" customHeight="1">
      <c r="A817" s="48" t="s">
        <v>936</v>
      </c>
      <c r="B817" s="44"/>
      <c r="C817" s="44"/>
      <c r="D817" s="34">
        <f t="shared" si="12"/>
      </c>
      <c r="E817" s="44"/>
    </row>
    <row r="818" spans="1:5" ht="19.5" customHeight="1">
      <c r="A818" s="48" t="s">
        <v>938</v>
      </c>
      <c r="B818" s="44"/>
      <c r="C818" s="44"/>
      <c r="D818" s="34">
        <f t="shared" si="12"/>
      </c>
      <c r="E818" s="44"/>
    </row>
    <row r="819" spans="1:5" ht="19.5" customHeight="1">
      <c r="A819" s="48" t="s">
        <v>940</v>
      </c>
      <c r="B819" s="44"/>
      <c r="C819" s="44"/>
      <c r="D819" s="34">
        <f t="shared" si="12"/>
      </c>
      <c r="E819" s="44"/>
    </row>
    <row r="820" spans="1:5" ht="19.5" customHeight="1">
      <c r="A820" s="48" t="s">
        <v>942</v>
      </c>
      <c r="B820" s="44"/>
      <c r="C820" s="44"/>
      <c r="D820" s="34">
        <f t="shared" si="12"/>
      </c>
      <c r="E820" s="44"/>
    </row>
    <row r="821" spans="1:5" ht="19.5" customHeight="1">
      <c r="A821" s="48" t="s">
        <v>944</v>
      </c>
      <c r="B821" s="44">
        <v>20</v>
      </c>
      <c r="C821" s="44"/>
      <c r="D821" s="34">
        <f t="shared" si="12"/>
        <v>0</v>
      </c>
      <c r="E821" s="44"/>
    </row>
    <row r="822" spans="1:5" ht="19.5" customHeight="1">
      <c r="A822" s="48" t="s">
        <v>194</v>
      </c>
      <c r="B822" s="44">
        <v>30</v>
      </c>
      <c r="C822" s="44">
        <v>30</v>
      </c>
      <c r="D822" s="34">
        <f t="shared" si="12"/>
        <v>100</v>
      </c>
      <c r="E822" s="44"/>
    </row>
    <row r="823" spans="1:5" ht="18.75" customHeight="1">
      <c r="A823" s="48" t="s">
        <v>195</v>
      </c>
      <c r="B823" s="34">
        <f>SUM(B824:B825)</f>
        <v>950</v>
      </c>
      <c r="C823" s="34">
        <f>SUM(C824:C825)</f>
        <v>810</v>
      </c>
      <c r="D823" s="34">
        <f t="shared" si="12"/>
        <v>85.3</v>
      </c>
      <c r="E823" s="44"/>
    </row>
    <row r="824" spans="1:5" ht="19.5" customHeight="1">
      <c r="A824" s="48" t="s">
        <v>948</v>
      </c>
      <c r="B824" s="44">
        <v>650</v>
      </c>
      <c r="C824" s="44">
        <v>510</v>
      </c>
      <c r="D824" s="34">
        <f t="shared" si="12"/>
        <v>78.5</v>
      </c>
      <c r="E824" s="44"/>
    </row>
    <row r="825" spans="1:5" ht="19.5" customHeight="1">
      <c r="A825" s="48" t="s">
        <v>950</v>
      </c>
      <c r="B825" s="44">
        <v>300</v>
      </c>
      <c r="C825" s="44">
        <v>300</v>
      </c>
      <c r="D825" s="34">
        <f t="shared" si="12"/>
        <v>100</v>
      </c>
      <c r="E825" s="44"/>
    </row>
    <row r="826" spans="1:5" ht="19.5" customHeight="1">
      <c r="A826" s="48" t="s">
        <v>196</v>
      </c>
      <c r="B826" s="44">
        <v>853</v>
      </c>
      <c r="C826" s="44">
        <v>960</v>
      </c>
      <c r="D826" s="34">
        <f t="shared" si="12"/>
        <v>112.5</v>
      </c>
      <c r="E826" s="44"/>
    </row>
    <row r="827" spans="1:5" ht="19.5" customHeight="1">
      <c r="A827" s="48" t="s">
        <v>197</v>
      </c>
      <c r="B827" s="44"/>
      <c r="C827" s="44"/>
      <c r="D827" s="34">
        <f t="shared" si="12"/>
      </c>
      <c r="E827" s="44"/>
    </row>
    <row r="828" spans="1:5" ht="19.5" customHeight="1">
      <c r="A828" s="48" t="s">
        <v>198</v>
      </c>
      <c r="B828" s="44">
        <v>448</v>
      </c>
      <c r="C828" s="44">
        <v>1215</v>
      </c>
      <c r="D828" s="34">
        <f t="shared" si="12"/>
        <v>271.2</v>
      </c>
      <c r="E828" s="44"/>
    </row>
    <row r="829" spans="1:5" ht="19.5" customHeight="1">
      <c r="A829" s="48" t="s">
        <v>199</v>
      </c>
      <c r="B829" s="34">
        <f>SUM(B830,B856,B884,B911,B922,B933,B939,B946,B953,B957,)</f>
        <v>781</v>
      </c>
      <c r="C829" s="34">
        <f>SUM(C830,C856,C884,C911,C922,C933,C939,C946,C953,C957,)</f>
        <v>585</v>
      </c>
      <c r="D829" s="34">
        <f t="shared" si="12"/>
        <v>74.9</v>
      </c>
      <c r="E829" s="44"/>
    </row>
    <row r="830" spans="1:5" ht="19.5" customHeight="1">
      <c r="A830" s="48" t="s">
        <v>200</v>
      </c>
      <c r="B830" s="34">
        <f>SUM(B831:B855)</f>
        <v>137</v>
      </c>
      <c r="C830" s="34">
        <f>SUM(C831:C855)</f>
        <v>70</v>
      </c>
      <c r="D830" s="34">
        <f t="shared" si="12"/>
        <v>51.1</v>
      </c>
      <c r="E830" s="44"/>
    </row>
    <row r="831" spans="1:5" ht="19.5" customHeight="1">
      <c r="A831" s="48" t="s">
        <v>926</v>
      </c>
      <c r="B831" s="44"/>
      <c r="C831" s="44"/>
      <c r="D831" s="34">
        <f t="shared" si="12"/>
      </c>
      <c r="E831" s="44"/>
    </row>
    <row r="832" spans="1:5" ht="19.5" customHeight="1">
      <c r="A832" s="48" t="s">
        <v>927</v>
      </c>
      <c r="B832" s="44"/>
      <c r="C832" s="44"/>
      <c r="D832" s="34">
        <f t="shared" si="12"/>
      </c>
      <c r="E832" s="44"/>
    </row>
    <row r="833" spans="1:5" ht="19.5" customHeight="1">
      <c r="A833" s="48" t="s">
        <v>929</v>
      </c>
      <c r="B833" s="44"/>
      <c r="C833" s="44"/>
      <c r="D833" s="34">
        <f t="shared" si="12"/>
      </c>
      <c r="E833" s="44"/>
    </row>
    <row r="834" spans="1:5" ht="19.5" customHeight="1">
      <c r="A834" s="48" t="s">
        <v>956</v>
      </c>
      <c r="B834" s="44"/>
      <c r="C834" s="44"/>
      <c r="D834" s="34">
        <f t="shared" si="12"/>
      </c>
      <c r="E834" s="44"/>
    </row>
    <row r="835" spans="1:5" ht="19.5" customHeight="1">
      <c r="A835" s="48" t="s">
        <v>958</v>
      </c>
      <c r="B835" s="44"/>
      <c r="C835" s="44"/>
      <c r="D835" s="34">
        <f t="shared" si="12"/>
      </c>
      <c r="E835" s="44"/>
    </row>
    <row r="836" spans="1:5" ht="19.5" customHeight="1">
      <c r="A836" s="48" t="s">
        <v>960</v>
      </c>
      <c r="B836" s="44"/>
      <c r="C836" s="44"/>
      <c r="D836" s="34">
        <f t="shared" si="12"/>
      </c>
      <c r="E836" s="44"/>
    </row>
    <row r="837" spans="1:5" ht="19.5" customHeight="1">
      <c r="A837" s="48" t="s">
        <v>962</v>
      </c>
      <c r="B837" s="44"/>
      <c r="C837" s="44"/>
      <c r="D837" s="34">
        <f aca="true" t="shared" si="13" ref="D837:D900">IF(B837=0,"",ROUND(C837/B837*100,1))</f>
      </c>
      <c r="E837" s="44"/>
    </row>
    <row r="838" spans="1:5" ht="19.5" customHeight="1">
      <c r="A838" s="48" t="s">
        <v>964</v>
      </c>
      <c r="B838" s="44">
        <v>5</v>
      </c>
      <c r="C838" s="44"/>
      <c r="D838" s="34">
        <f t="shared" si="13"/>
        <v>0</v>
      </c>
      <c r="E838" s="44"/>
    </row>
    <row r="839" spans="1:5" ht="19.5" customHeight="1">
      <c r="A839" s="48" t="s">
        <v>966</v>
      </c>
      <c r="B839" s="44"/>
      <c r="C839" s="44"/>
      <c r="D839" s="34">
        <f t="shared" si="13"/>
      </c>
      <c r="E839" s="44"/>
    </row>
    <row r="840" spans="1:5" ht="19.5" customHeight="1">
      <c r="A840" s="48" t="s">
        <v>968</v>
      </c>
      <c r="B840" s="44"/>
      <c r="C840" s="44"/>
      <c r="D840" s="34">
        <f t="shared" si="13"/>
      </c>
      <c r="E840" s="44"/>
    </row>
    <row r="841" spans="1:5" ht="19.5" customHeight="1">
      <c r="A841" s="48" t="s">
        <v>931</v>
      </c>
      <c r="B841" s="44"/>
      <c r="C841" s="44"/>
      <c r="D841" s="34">
        <f t="shared" si="13"/>
      </c>
      <c r="E841" s="44"/>
    </row>
    <row r="842" spans="1:5" ht="19.5" customHeight="1">
      <c r="A842" s="48" t="s">
        <v>933</v>
      </c>
      <c r="B842" s="44"/>
      <c r="C842" s="44"/>
      <c r="D842" s="34">
        <f t="shared" si="13"/>
      </c>
      <c r="E842" s="44"/>
    </row>
    <row r="843" spans="1:5" ht="19.5" customHeight="1">
      <c r="A843" s="48" t="s">
        <v>935</v>
      </c>
      <c r="B843" s="44"/>
      <c r="C843" s="44"/>
      <c r="D843" s="34">
        <f t="shared" si="13"/>
      </c>
      <c r="E843" s="44"/>
    </row>
    <row r="844" spans="1:5" ht="19.5" customHeight="1">
      <c r="A844" s="48" t="s">
        <v>937</v>
      </c>
      <c r="B844" s="44"/>
      <c r="C844" s="44"/>
      <c r="D844" s="34">
        <f t="shared" si="13"/>
      </c>
      <c r="E844" s="44"/>
    </row>
    <row r="845" spans="1:5" ht="19.5" customHeight="1">
      <c r="A845" s="48" t="s">
        <v>939</v>
      </c>
      <c r="B845" s="44"/>
      <c r="C845" s="44"/>
      <c r="D845" s="34">
        <f t="shared" si="13"/>
      </c>
      <c r="E845" s="44"/>
    </row>
    <row r="846" spans="1:5" ht="19.5" customHeight="1">
      <c r="A846" s="48" t="s">
        <v>941</v>
      </c>
      <c r="B846" s="44"/>
      <c r="C846" s="44"/>
      <c r="D846" s="34">
        <f t="shared" si="13"/>
      </c>
      <c r="E846" s="44"/>
    </row>
    <row r="847" spans="1:5" ht="19.5" customHeight="1">
      <c r="A847" s="48" t="s">
        <v>943</v>
      </c>
      <c r="B847" s="44"/>
      <c r="C847" s="44"/>
      <c r="D847" s="34">
        <f t="shared" si="13"/>
      </c>
      <c r="E847" s="44"/>
    </row>
    <row r="848" spans="1:5" ht="19.5" customHeight="1">
      <c r="A848" s="48" t="s">
        <v>945</v>
      </c>
      <c r="B848" s="44"/>
      <c r="C848" s="44"/>
      <c r="D848" s="34">
        <f t="shared" si="13"/>
      </c>
      <c r="E848" s="44"/>
    </row>
    <row r="849" spans="1:5" ht="19.5" customHeight="1">
      <c r="A849" s="48" t="s">
        <v>946</v>
      </c>
      <c r="B849" s="44"/>
      <c r="C849" s="44"/>
      <c r="D849" s="34">
        <f t="shared" si="13"/>
      </c>
      <c r="E849" s="44"/>
    </row>
    <row r="850" spans="1:5" ht="19.5" customHeight="1">
      <c r="A850" s="48" t="s">
        <v>947</v>
      </c>
      <c r="B850" s="44"/>
      <c r="C850" s="44"/>
      <c r="D850" s="34">
        <f t="shared" si="13"/>
      </c>
      <c r="E850" s="44"/>
    </row>
    <row r="851" spans="1:5" ht="19.5" customHeight="1">
      <c r="A851" s="48" t="s">
        <v>949</v>
      </c>
      <c r="B851" s="44"/>
      <c r="C851" s="44"/>
      <c r="D851" s="34">
        <f t="shared" si="13"/>
      </c>
      <c r="E851" s="44"/>
    </row>
    <row r="852" spans="1:5" ht="19.5" customHeight="1">
      <c r="A852" s="48" t="s">
        <v>951</v>
      </c>
      <c r="B852" s="44">
        <v>130</v>
      </c>
      <c r="C852" s="44">
        <v>70</v>
      </c>
      <c r="D852" s="34">
        <f t="shared" si="13"/>
        <v>53.8</v>
      </c>
      <c r="E852" s="44"/>
    </row>
    <row r="853" spans="1:5" ht="19.5" customHeight="1">
      <c r="A853" s="48" t="s">
        <v>952</v>
      </c>
      <c r="B853" s="44"/>
      <c r="C853" s="44"/>
      <c r="D853" s="34">
        <f t="shared" si="13"/>
      </c>
      <c r="E853" s="44"/>
    </row>
    <row r="854" spans="1:5" ht="19.5" customHeight="1">
      <c r="A854" s="48" t="s">
        <v>953</v>
      </c>
      <c r="B854" s="44"/>
      <c r="C854" s="44"/>
      <c r="D854" s="34">
        <f t="shared" si="13"/>
      </c>
      <c r="E854" s="44"/>
    </row>
    <row r="855" spans="1:5" ht="19.5" customHeight="1">
      <c r="A855" s="48" t="s">
        <v>954</v>
      </c>
      <c r="B855" s="44">
        <v>2</v>
      </c>
      <c r="C855" s="44"/>
      <c r="D855" s="34">
        <f t="shared" si="13"/>
        <v>0</v>
      </c>
      <c r="E855" s="44"/>
    </row>
    <row r="856" spans="1:5" ht="19.5" customHeight="1">
      <c r="A856" s="48" t="s">
        <v>201</v>
      </c>
      <c r="B856" s="34">
        <f>SUM(B857:B883)</f>
        <v>302</v>
      </c>
      <c r="C856" s="34">
        <f>SUM(C857:C883)</f>
        <v>70</v>
      </c>
      <c r="D856" s="34">
        <f t="shared" si="13"/>
        <v>23.2</v>
      </c>
      <c r="E856" s="44"/>
    </row>
    <row r="857" spans="1:5" ht="19.5" customHeight="1">
      <c r="A857" s="48" t="s">
        <v>926</v>
      </c>
      <c r="B857" s="44"/>
      <c r="C857" s="44"/>
      <c r="D857" s="34">
        <f t="shared" si="13"/>
      </c>
      <c r="E857" s="44"/>
    </row>
    <row r="858" spans="1:5" ht="19.5" customHeight="1">
      <c r="A858" s="48" t="s">
        <v>927</v>
      </c>
      <c r="B858" s="44"/>
      <c r="C858" s="44"/>
      <c r="D858" s="34">
        <f t="shared" si="13"/>
      </c>
      <c r="E858" s="44"/>
    </row>
    <row r="859" spans="1:5" ht="19.5" customHeight="1">
      <c r="A859" s="48" t="s">
        <v>929</v>
      </c>
      <c r="B859" s="44"/>
      <c r="C859" s="44"/>
      <c r="D859" s="34">
        <f t="shared" si="13"/>
      </c>
      <c r="E859" s="44"/>
    </row>
    <row r="860" spans="1:5" ht="19.5" customHeight="1">
      <c r="A860" s="48" t="s">
        <v>955</v>
      </c>
      <c r="B860" s="44"/>
      <c r="C860" s="44"/>
      <c r="D860" s="34">
        <f t="shared" si="13"/>
      </c>
      <c r="E860" s="44"/>
    </row>
    <row r="861" spans="1:5" ht="19.5" customHeight="1">
      <c r="A861" s="48" t="s">
        <v>957</v>
      </c>
      <c r="B861" s="44">
        <v>122</v>
      </c>
      <c r="C861" s="44">
        <v>50</v>
      </c>
      <c r="D861" s="34">
        <f t="shared" si="13"/>
        <v>41</v>
      </c>
      <c r="E861" s="44"/>
    </row>
    <row r="862" spans="1:5" ht="19.5" customHeight="1">
      <c r="A862" s="48" t="s">
        <v>959</v>
      </c>
      <c r="B862" s="44"/>
      <c r="C862" s="44"/>
      <c r="D862" s="34">
        <f t="shared" si="13"/>
      </c>
      <c r="E862" s="44"/>
    </row>
    <row r="863" spans="1:5" ht="19.5" customHeight="1">
      <c r="A863" s="48" t="s">
        <v>961</v>
      </c>
      <c r="B863" s="44"/>
      <c r="C863" s="44"/>
      <c r="D863" s="34">
        <f t="shared" si="13"/>
      </c>
      <c r="E863" s="44"/>
    </row>
    <row r="864" spans="1:5" ht="19.5" customHeight="1">
      <c r="A864" s="48" t="s">
        <v>963</v>
      </c>
      <c r="B864" s="44"/>
      <c r="C864" s="44"/>
      <c r="D864" s="34">
        <f t="shared" si="13"/>
      </c>
      <c r="E864" s="44"/>
    </row>
    <row r="865" spans="1:5" ht="19.5" customHeight="1">
      <c r="A865" s="48" t="s">
        <v>965</v>
      </c>
      <c r="B865" s="44"/>
      <c r="C865" s="44"/>
      <c r="D865" s="34">
        <f t="shared" si="13"/>
      </c>
      <c r="E865" s="44"/>
    </row>
    <row r="866" spans="1:5" ht="19.5" customHeight="1">
      <c r="A866" s="48" t="s">
        <v>967</v>
      </c>
      <c r="B866" s="44"/>
      <c r="C866" s="44"/>
      <c r="D866" s="34">
        <f t="shared" si="13"/>
      </c>
      <c r="E866" s="44"/>
    </row>
    <row r="867" spans="1:5" ht="19.5" customHeight="1">
      <c r="A867" s="48" t="s">
        <v>969</v>
      </c>
      <c r="B867" s="44"/>
      <c r="C867" s="44"/>
      <c r="D867" s="34">
        <f t="shared" si="13"/>
      </c>
      <c r="E867" s="44"/>
    </row>
    <row r="868" spans="1:5" ht="19.5" customHeight="1">
      <c r="A868" s="48" t="s">
        <v>970</v>
      </c>
      <c r="B868" s="44"/>
      <c r="C868" s="44"/>
      <c r="D868" s="34">
        <f t="shared" si="13"/>
      </c>
      <c r="E868" s="44"/>
    </row>
    <row r="869" spans="1:5" ht="19.5" customHeight="1">
      <c r="A869" s="48" t="s">
        <v>972</v>
      </c>
      <c r="B869" s="44"/>
      <c r="C869" s="44"/>
      <c r="D869" s="34">
        <f t="shared" si="13"/>
      </c>
      <c r="E869" s="44"/>
    </row>
    <row r="870" spans="1:5" ht="19.5" customHeight="1">
      <c r="A870" s="48" t="s">
        <v>974</v>
      </c>
      <c r="B870" s="44"/>
      <c r="C870" s="44"/>
      <c r="D870" s="34">
        <f t="shared" si="13"/>
      </c>
      <c r="E870" s="44"/>
    </row>
    <row r="871" spans="1:5" ht="19.5" customHeight="1">
      <c r="A871" s="48" t="s">
        <v>976</v>
      </c>
      <c r="B871" s="44"/>
      <c r="C871" s="44"/>
      <c r="D871" s="34">
        <f t="shared" si="13"/>
      </c>
      <c r="E871" s="44"/>
    </row>
    <row r="872" spans="1:5" ht="19.5" customHeight="1">
      <c r="A872" s="48" t="s">
        <v>978</v>
      </c>
      <c r="B872" s="44"/>
      <c r="C872" s="44"/>
      <c r="D872" s="34">
        <f t="shared" si="13"/>
      </c>
      <c r="E872" s="44"/>
    </row>
    <row r="873" spans="1:5" ht="19.5" customHeight="1">
      <c r="A873" s="48" t="s">
        <v>980</v>
      </c>
      <c r="B873" s="44"/>
      <c r="C873" s="44"/>
      <c r="D873" s="34">
        <f t="shared" si="13"/>
      </c>
      <c r="E873" s="44"/>
    </row>
    <row r="874" spans="1:5" ht="19.5" customHeight="1">
      <c r="A874" s="48" t="s">
        <v>982</v>
      </c>
      <c r="B874" s="44"/>
      <c r="C874" s="44"/>
      <c r="D874" s="34">
        <f t="shared" si="13"/>
      </c>
      <c r="E874" s="44"/>
    </row>
    <row r="875" spans="1:5" ht="19.5" customHeight="1">
      <c r="A875" s="48" t="s">
        <v>984</v>
      </c>
      <c r="B875" s="44"/>
      <c r="C875" s="44"/>
      <c r="D875" s="34">
        <f t="shared" si="13"/>
      </c>
      <c r="E875" s="44"/>
    </row>
    <row r="876" spans="1:5" ht="19.5" customHeight="1">
      <c r="A876" s="48" t="s">
        <v>986</v>
      </c>
      <c r="B876" s="44"/>
      <c r="C876" s="44"/>
      <c r="D876" s="34">
        <f t="shared" si="13"/>
      </c>
      <c r="E876" s="44"/>
    </row>
    <row r="877" spans="1:5" ht="20.25" customHeight="1">
      <c r="A877" s="48" t="s">
        <v>988</v>
      </c>
      <c r="B877" s="44"/>
      <c r="C877" s="44"/>
      <c r="D877" s="34">
        <f t="shared" si="13"/>
      </c>
      <c r="E877" s="44"/>
    </row>
    <row r="878" spans="1:5" ht="19.5" customHeight="1">
      <c r="A878" s="48" t="s">
        <v>990</v>
      </c>
      <c r="B878" s="44"/>
      <c r="C878" s="44"/>
      <c r="D878" s="34">
        <f t="shared" si="13"/>
      </c>
      <c r="E878" s="44"/>
    </row>
    <row r="879" spans="1:5" ht="19.5" customHeight="1">
      <c r="A879" s="48" t="s">
        <v>992</v>
      </c>
      <c r="B879" s="44"/>
      <c r="C879" s="44"/>
      <c r="D879" s="34">
        <f t="shared" si="13"/>
      </c>
      <c r="E879" s="44"/>
    </row>
    <row r="880" spans="1:5" ht="19.5" customHeight="1">
      <c r="A880" s="48" t="s">
        <v>993</v>
      </c>
      <c r="B880" s="44"/>
      <c r="C880" s="44"/>
      <c r="D880" s="34">
        <f t="shared" si="13"/>
      </c>
      <c r="E880" s="44"/>
    </row>
    <row r="881" spans="1:5" ht="19.5" customHeight="1">
      <c r="A881" s="48" t="s">
        <v>995</v>
      </c>
      <c r="B881" s="44"/>
      <c r="C881" s="44"/>
      <c r="D881" s="34">
        <f t="shared" si="13"/>
      </c>
      <c r="E881" s="44"/>
    </row>
    <row r="882" spans="1:5" ht="19.5" customHeight="1">
      <c r="A882" s="48" t="s">
        <v>996</v>
      </c>
      <c r="B882" s="44"/>
      <c r="C882" s="44"/>
      <c r="D882" s="34">
        <f t="shared" si="13"/>
      </c>
      <c r="E882" s="44"/>
    </row>
    <row r="883" spans="1:5" ht="19.5" customHeight="1">
      <c r="A883" s="48" t="s">
        <v>998</v>
      </c>
      <c r="B883" s="44">
        <v>180</v>
      </c>
      <c r="C883" s="44">
        <v>20</v>
      </c>
      <c r="D883" s="34">
        <f t="shared" si="13"/>
        <v>11.1</v>
      </c>
      <c r="E883" s="44"/>
    </row>
    <row r="884" spans="1:5" ht="19.5" customHeight="1">
      <c r="A884" s="48" t="s">
        <v>202</v>
      </c>
      <c r="B884" s="34">
        <f>SUM(B885:B910)</f>
        <v>20</v>
      </c>
      <c r="C884" s="34">
        <f>SUM(C885:C910)</f>
        <v>65</v>
      </c>
      <c r="D884" s="34">
        <f t="shared" si="13"/>
        <v>325</v>
      </c>
      <c r="E884" s="44"/>
    </row>
    <row r="885" spans="1:5" ht="19.5" customHeight="1">
      <c r="A885" s="48" t="s">
        <v>926</v>
      </c>
      <c r="B885" s="44"/>
      <c r="C885" s="44"/>
      <c r="D885" s="34">
        <f t="shared" si="13"/>
      </c>
      <c r="E885" s="44"/>
    </row>
    <row r="886" spans="1:5" ht="19.5" customHeight="1">
      <c r="A886" s="48" t="s">
        <v>927</v>
      </c>
      <c r="B886" s="44"/>
      <c r="C886" s="44"/>
      <c r="D886" s="34">
        <f t="shared" si="13"/>
      </c>
      <c r="E886" s="44"/>
    </row>
    <row r="887" spans="1:5" ht="19.5" customHeight="1">
      <c r="A887" s="48" t="s">
        <v>929</v>
      </c>
      <c r="B887" s="44"/>
      <c r="C887" s="44"/>
      <c r="D887" s="34">
        <f t="shared" si="13"/>
      </c>
      <c r="E887" s="44"/>
    </row>
    <row r="888" spans="1:5" ht="19.5" customHeight="1">
      <c r="A888" s="48" t="s">
        <v>1001</v>
      </c>
      <c r="B888" s="44"/>
      <c r="C888" s="44"/>
      <c r="D888" s="34">
        <f t="shared" si="13"/>
      </c>
      <c r="E888" s="44"/>
    </row>
    <row r="889" spans="1:5" ht="19.5" customHeight="1">
      <c r="A889" s="48" t="s">
        <v>1002</v>
      </c>
      <c r="B889" s="44"/>
      <c r="C889" s="44"/>
      <c r="D889" s="34">
        <f t="shared" si="13"/>
      </c>
      <c r="E889" s="44"/>
    </row>
    <row r="890" spans="1:5" ht="19.5" customHeight="1">
      <c r="A890" s="48" t="s">
        <v>1004</v>
      </c>
      <c r="B890" s="44"/>
      <c r="C890" s="44"/>
      <c r="D890" s="34">
        <f t="shared" si="13"/>
      </c>
      <c r="E890" s="44"/>
    </row>
    <row r="891" spans="1:5" ht="19.5" customHeight="1">
      <c r="A891" s="48" t="s">
        <v>1006</v>
      </c>
      <c r="B891" s="44"/>
      <c r="C891" s="44"/>
      <c r="D891" s="34">
        <f t="shared" si="13"/>
      </c>
      <c r="E891" s="44"/>
    </row>
    <row r="892" spans="1:5" ht="19.5" customHeight="1">
      <c r="A892" s="48" t="s">
        <v>1008</v>
      </c>
      <c r="B892" s="44"/>
      <c r="C892" s="44"/>
      <c r="D892" s="34">
        <f t="shared" si="13"/>
      </c>
      <c r="E892" s="44"/>
    </row>
    <row r="893" spans="1:5" ht="19.5" customHeight="1">
      <c r="A893" s="48" t="s">
        <v>1010</v>
      </c>
      <c r="B893" s="44"/>
      <c r="C893" s="44"/>
      <c r="D893" s="34">
        <f t="shared" si="13"/>
      </c>
      <c r="E893" s="44"/>
    </row>
    <row r="894" spans="1:5" ht="19.5" customHeight="1">
      <c r="A894" s="48" t="s">
        <v>1012</v>
      </c>
      <c r="B894" s="44"/>
      <c r="C894" s="44"/>
      <c r="D894" s="34">
        <f t="shared" si="13"/>
      </c>
      <c r="E894" s="44"/>
    </row>
    <row r="895" spans="1:5" ht="19.5" customHeight="1">
      <c r="A895" s="48" t="s">
        <v>971</v>
      </c>
      <c r="B895" s="44"/>
      <c r="C895" s="44"/>
      <c r="D895" s="34">
        <f t="shared" si="13"/>
      </c>
      <c r="E895" s="44"/>
    </row>
    <row r="896" spans="1:5" ht="19.5" customHeight="1">
      <c r="A896" s="48" t="s">
        <v>973</v>
      </c>
      <c r="B896" s="44"/>
      <c r="C896" s="44"/>
      <c r="D896" s="34">
        <f t="shared" si="13"/>
      </c>
      <c r="E896" s="44"/>
    </row>
    <row r="897" spans="1:5" ht="19.5" customHeight="1">
      <c r="A897" s="48" t="s">
        <v>975</v>
      </c>
      <c r="B897" s="44"/>
      <c r="C897" s="44"/>
      <c r="D897" s="34">
        <f t="shared" si="13"/>
      </c>
      <c r="E897" s="44"/>
    </row>
    <row r="898" spans="1:5" ht="19.5" customHeight="1">
      <c r="A898" s="48" t="s">
        <v>977</v>
      </c>
      <c r="B898" s="44"/>
      <c r="C898" s="44">
        <v>5</v>
      </c>
      <c r="D898" s="34">
        <f t="shared" si="13"/>
      </c>
      <c r="E898" s="44"/>
    </row>
    <row r="899" spans="1:5" ht="19.5" customHeight="1">
      <c r="A899" s="48" t="s">
        <v>979</v>
      </c>
      <c r="B899" s="44">
        <v>5</v>
      </c>
      <c r="C899" s="44">
        <v>5</v>
      </c>
      <c r="D899" s="34">
        <f t="shared" si="13"/>
        <v>100</v>
      </c>
      <c r="E899" s="44"/>
    </row>
    <row r="900" spans="1:5" ht="19.5" customHeight="1">
      <c r="A900" s="48" t="s">
        <v>981</v>
      </c>
      <c r="B900" s="44"/>
      <c r="C900" s="44"/>
      <c r="D900" s="34">
        <f t="shared" si="13"/>
      </c>
      <c r="E900" s="44"/>
    </row>
    <row r="901" spans="1:5" ht="19.5" customHeight="1">
      <c r="A901" s="48" t="s">
        <v>983</v>
      </c>
      <c r="B901" s="44"/>
      <c r="C901" s="44"/>
      <c r="D901" s="34">
        <f aca="true" t="shared" si="14" ref="D901:D964">IF(B901=0,"",ROUND(C901/B901*100,1))</f>
      </c>
      <c r="E901" s="44"/>
    </row>
    <row r="902" spans="1:5" ht="19.5" customHeight="1">
      <c r="A902" s="48" t="s">
        <v>985</v>
      </c>
      <c r="B902" s="44"/>
      <c r="C902" s="44"/>
      <c r="D902" s="34">
        <f t="shared" si="14"/>
      </c>
      <c r="E902" s="44"/>
    </row>
    <row r="903" spans="1:5" ht="19.5" customHeight="1">
      <c r="A903" s="48" t="s">
        <v>987</v>
      </c>
      <c r="B903" s="44"/>
      <c r="C903" s="44"/>
      <c r="D903" s="34">
        <f t="shared" si="14"/>
      </c>
      <c r="E903" s="44"/>
    </row>
    <row r="904" spans="1:5" ht="19.5" customHeight="1">
      <c r="A904" s="48" t="s">
        <v>989</v>
      </c>
      <c r="B904" s="44"/>
      <c r="C904" s="44"/>
      <c r="D904" s="34">
        <f t="shared" si="14"/>
      </c>
      <c r="E904" s="44"/>
    </row>
    <row r="905" spans="1:5" ht="19.5" customHeight="1">
      <c r="A905" s="48" t="s">
        <v>991</v>
      </c>
      <c r="B905" s="44"/>
      <c r="C905" s="44"/>
      <c r="D905" s="34">
        <f t="shared" si="14"/>
      </c>
      <c r="E905" s="44"/>
    </row>
    <row r="906" spans="1:5" ht="19.5" customHeight="1">
      <c r="A906" s="48" t="s">
        <v>994</v>
      </c>
      <c r="B906" s="44"/>
      <c r="C906" s="44"/>
      <c r="D906" s="34">
        <f t="shared" si="14"/>
      </c>
      <c r="E906" s="44"/>
    </row>
    <row r="907" spans="1:5" ht="19.5" customHeight="1">
      <c r="A907" s="48" t="s">
        <v>986</v>
      </c>
      <c r="B907" s="44"/>
      <c r="C907" s="44"/>
      <c r="D907" s="34">
        <f t="shared" si="14"/>
      </c>
      <c r="E907" s="44"/>
    </row>
    <row r="908" spans="1:5" ht="19.5" customHeight="1">
      <c r="A908" s="48" t="s">
        <v>997</v>
      </c>
      <c r="B908" s="44"/>
      <c r="C908" s="44"/>
      <c r="D908" s="34">
        <f t="shared" si="14"/>
      </c>
      <c r="E908" s="44"/>
    </row>
    <row r="909" spans="1:5" ht="19.5" customHeight="1">
      <c r="A909" s="48" t="s">
        <v>999</v>
      </c>
      <c r="B909" s="44">
        <v>5</v>
      </c>
      <c r="C909" s="44">
        <v>45</v>
      </c>
      <c r="D909" s="34">
        <f t="shared" si="14"/>
        <v>900</v>
      </c>
      <c r="E909" s="44"/>
    </row>
    <row r="910" spans="1:5" ht="19.5" customHeight="1">
      <c r="A910" s="48" t="s">
        <v>1000</v>
      </c>
      <c r="B910" s="44">
        <v>10</v>
      </c>
      <c r="C910" s="44">
        <v>10</v>
      </c>
      <c r="D910" s="34">
        <f t="shared" si="14"/>
        <v>100</v>
      </c>
      <c r="E910" s="44"/>
    </row>
    <row r="911" spans="1:5" ht="19.5" customHeight="1">
      <c r="A911" s="48" t="s">
        <v>203</v>
      </c>
      <c r="B911" s="34">
        <f>SUM(B912:B921)</f>
        <v>0</v>
      </c>
      <c r="C911" s="34">
        <f>SUM(C912:C921)</f>
        <v>0</v>
      </c>
      <c r="D911" s="34">
        <f t="shared" si="14"/>
      </c>
      <c r="E911" s="44"/>
    </row>
    <row r="912" spans="1:5" ht="19.5" customHeight="1">
      <c r="A912" s="48" t="s">
        <v>926</v>
      </c>
      <c r="B912" s="44"/>
      <c r="C912" s="44"/>
      <c r="D912" s="34">
        <f t="shared" si="14"/>
      </c>
      <c r="E912" s="44"/>
    </row>
    <row r="913" spans="1:5" ht="19.5" customHeight="1">
      <c r="A913" s="48" t="s">
        <v>927</v>
      </c>
      <c r="B913" s="44"/>
      <c r="C913" s="44"/>
      <c r="D913" s="34">
        <f t="shared" si="14"/>
      </c>
      <c r="E913" s="44"/>
    </row>
    <row r="914" spans="1:5" ht="19.5" customHeight="1">
      <c r="A914" s="48" t="s">
        <v>929</v>
      </c>
      <c r="B914" s="44"/>
      <c r="C914" s="44"/>
      <c r="D914" s="34">
        <f t="shared" si="14"/>
      </c>
      <c r="E914" s="44"/>
    </row>
    <row r="915" spans="1:5" ht="19.5" customHeight="1">
      <c r="A915" s="48" t="s">
        <v>1003</v>
      </c>
      <c r="B915" s="44"/>
      <c r="C915" s="44"/>
      <c r="D915" s="34">
        <f t="shared" si="14"/>
      </c>
      <c r="E915" s="44"/>
    </row>
    <row r="916" spans="1:5" ht="19.5" customHeight="1">
      <c r="A916" s="48" t="s">
        <v>1005</v>
      </c>
      <c r="B916" s="44"/>
      <c r="C916" s="44"/>
      <c r="D916" s="34">
        <f t="shared" si="14"/>
      </c>
      <c r="E916" s="44"/>
    </row>
    <row r="917" spans="1:5" ht="19.5" customHeight="1">
      <c r="A917" s="48" t="s">
        <v>1007</v>
      </c>
      <c r="B917" s="44"/>
      <c r="C917" s="44"/>
      <c r="D917" s="34">
        <f t="shared" si="14"/>
      </c>
      <c r="E917" s="44"/>
    </row>
    <row r="918" spans="1:5" ht="19.5" customHeight="1">
      <c r="A918" s="48" t="s">
        <v>1009</v>
      </c>
      <c r="B918" s="44"/>
      <c r="C918" s="44"/>
      <c r="D918" s="34">
        <f t="shared" si="14"/>
      </c>
      <c r="E918" s="44"/>
    </row>
    <row r="919" spans="1:5" ht="19.5" customHeight="1">
      <c r="A919" s="48" t="s">
        <v>1011</v>
      </c>
      <c r="B919" s="44"/>
      <c r="C919" s="44"/>
      <c r="D919" s="34">
        <f t="shared" si="14"/>
      </c>
      <c r="E919" s="44"/>
    </row>
    <row r="920" spans="1:5" ht="19.5" customHeight="1">
      <c r="A920" s="48" t="s">
        <v>1013</v>
      </c>
      <c r="B920" s="44"/>
      <c r="C920" s="44"/>
      <c r="D920" s="34">
        <f t="shared" si="14"/>
      </c>
      <c r="E920" s="44"/>
    </row>
    <row r="921" spans="1:5" ht="19.5" customHeight="1">
      <c r="A921" s="48" t="s">
        <v>1014</v>
      </c>
      <c r="B921" s="44"/>
      <c r="C921" s="44"/>
      <c r="D921" s="34">
        <f t="shared" si="14"/>
      </c>
      <c r="E921" s="44"/>
    </row>
    <row r="922" spans="1:5" ht="19.5" customHeight="1">
      <c r="A922" s="48" t="s">
        <v>204</v>
      </c>
      <c r="B922" s="34">
        <f>SUM(B923:B932)</f>
        <v>0</v>
      </c>
      <c r="C922" s="34">
        <f>SUM(C923:C932)</f>
        <v>0</v>
      </c>
      <c r="D922" s="34">
        <f t="shared" si="14"/>
      </c>
      <c r="E922" s="44"/>
    </row>
    <row r="923" spans="1:5" ht="19.5" customHeight="1">
      <c r="A923" s="48" t="s">
        <v>926</v>
      </c>
      <c r="B923" s="44"/>
      <c r="C923" s="44"/>
      <c r="D923" s="34">
        <f t="shared" si="14"/>
      </c>
      <c r="E923" s="44"/>
    </row>
    <row r="924" spans="1:5" ht="19.5" customHeight="1">
      <c r="A924" s="48" t="s">
        <v>927</v>
      </c>
      <c r="B924" s="44"/>
      <c r="C924" s="44"/>
      <c r="D924" s="34">
        <f t="shared" si="14"/>
      </c>
      <c r="E924" s="44"/>
    </row>
    <row r="925" spans="1:5" ht="19.5" customHeight="1">
      <c r="A925" s="48" t="s">
        <v>929</v>
      </c>
      <c r="B925" s="44"/>
      <c r="C925" s="44"/>
      <c r="D925" s="34">
        <f t="shared" si="14"/>
      </c>
      <c r="E925" s="44"/>
    </row>
    <row r="926" spans="1:5" ht="19.5" customHeight="1">
      <c r="A926" s="48" t="s">
        <v>1020</v>
      </c>
      <c r="B926" s="44"/>
      <c r="C926" s="44"/>
      <c r="D926" s="34">
        <f t="shared" si="14"/>
      </c>
      <c r="E926" s="44"/>
    </row>
    <row r="927" spans="1:5" ht="19.5" customHeight="1">
      <c r="A927" s="48" t="s">
        <v>1021</v>
      </c>
      <c r="B927" s="44"/>
      <c r="C927" s="44"/>
      <c r="D927" s="34">
        <f t="shared" si="14"/>
      </c>
      <c r="E927" s="44"/>
    </row>
    <row r="928" spans="1:5" ht="19.5" customHeight="1">
      <c r="A928" s="48" t="s">
        <v>1023</v>
      </c>
      <c r="B928" s="44"/>
      <c r="C928" s="44"/>
      <c r="D928" s="34">
        <f t="shared" si="14"/>
      </c>
      <c r="E928" s="44"/>
    </row>
    <row r="929" spans="1:5" ht="19.5" customHeight="1">
      <c r="A929" s="48" t="s">
        <v>1025</v>
      </c>
      <c r="B929" s="44"/>
      <c r="C929" s="44"/>
      <c r="D929" s="34">
        <f t="shared" si="14"/>
      </c>
      <c r="E929" s="44"/>
    </row>
    <row r="930" spans="1:5" ht="19.5" customHeight="1">
      <c r="A930" s="48" t="s">
        <v>1027</v>
      </c>
      <c r="B930" s="44"/>
      <c r="C930" s="44"/>
      <c r="D930" s="34">
        <f t="shared" si="14"/>
      </c>
      <c r="E930" s="44"/>
    </row>
    <row r="931" spans="1:5" ht="19.5" customHeight="1">
      <c r="A931" s="48" t="s">
        <v>1028</v>
      </c>
      <c r="B931" s="44"/>
      <c r="C931" s="44"/>
      <c r="D931" s="34">
        <f t="shared" si="14"/>
      </c>
      <c r="E931" s="44"/>
    </row>
    <row r="932" spans="1:5" ht="19.5" customHeight="1">
      <c r="A932" s="48" t="s">
        <v>1030</v>
      </c>
      <c r="B932" s="44"/>
      <c r="C932" s="44"/>
      <c r="D932" s="34">
        <f t="shared" si="14"/>
      </c>
      <c r="E932" s="44"/>
    </row>
    <row r="933" spans="1:5" ht="19.5" customHeight="1">
      <c r="A933" s="48" t="s">
        <v>205</v>
      </c>
      <c r="B933" s="34">
        <f>SUM(B934:B938)</f>
        <v>0</v>
      </c>
      <c r="C933" s="34">
        <f>SUM(C934:C938)</f>
        <v>0</v>
      </c>
      <c r="D933" s="34">
        <f t="shared" si="14"/>
      </c>
      <c r="E933" s="44"/>
    </row>
    <row r="934" spans="1:5" ht="19.5" customHeight="1">
      <c r="A934" s="48" t="s">
        <v>1032</v>
      </c>
      <c r="B934" s="44"/>
      <c r="C934" s="44"/>
      <c r="D934" s="34">
        <f t="shared" si="14"/>
      </c>
      <c r="E934" s="44"/>
    </row>
    <row r="935" spans="1:5" ht="19.5" customHeight="1">
      <c r="A935" s="48" t="s">
        <v>1033</v>
      </c>
      <c r="B935" s="44"/>
      <c r="C935" s="44"/>
      <c r="D935" s="34">
        <f t="shared" si="14"/>
      </c>
      <c r="E935" s="44"/>
    </row>
    <row r="936" spans="1:5" ht="19.5" customHeight="1">
      <c r="A936" s="48" t="s">
        <v>1034</v>
      </c>
      <c r="B936" s="44"/>
      <c r="C936" s="44"/>
      <c r="D936" s="34">
        <f t="shared" si="14"/>
      </c>
      <c r="E936" s="44"/>
    </row>
    <row r="937" spans="1:5" ht="19.5" customHeight="1">
      <c r="A937" s="48" t="s">
        <v>1035</v>
      </c>
      <c r="B937" s="44"/>
      <c r="C937" s="44"/>
      <c r="D937" s="34">
        <f t="shared" si="14"/>
      </c>
      <c r="E937" s="44"/>
    </row>
    <row r="938" spans="1:5" ht="19.5" customHeight="1">
      <c r="A938" s="48" t="s">
        <v>1036</v>
      </c>
      <c r="B938" s="44"/>
      <c r="C938" s="44"/>
      <c r="D938" s="34">
        <f t="shared" si="14"/>
      </c>
      <c r="E938" s="44"/>
    </row>
    <row r="939" spans="1:5" ht="19.5" customHeight="1">
      <c r="A939" s="48" t="s">
        <v>206</v>
      </c>
      <c r="B939" s="34">
        <f>SUM(B940:B945)</f>
        <v>322</v>
      </c>
      <c r="C939" s="34">
        <f>SUM(C940:C945)</f>
        <v>380</v>
      </c>
      <c r="D939" s="34">
        <f t="shared" si="14"/>
        <v>118</v>
      </c>
      <c r="E939" s="44"/>
    </row>
    <row r="940" spans="1:5" ht="19.5" customHeight="1">
      <c r="A940" s="48" t="s">
        <v>1039</v>
      </c>
      <c r="B940" s="44"/>
      <c r="C940" s="44"/>
      <c r="D940" s="34">
        <f t="shared" si="14"/>
      </c>
      <c r="E940" s="44"/>
    </row>
    <row r="941" spans="1:5" ht="19.5" customHeight="1">
      <c r="A941" s="48" t="s">
        <v>1041</v>
      </c>
      <c r="B941" s="44"/>
      <c r="C941" s="44"/>
      <c r="D941" s="34">
        <f t="shared" si="14"/>
      </c>
      <c r="E941" s="44"/>
    </row>
    <row r="942" spans="1:5" ht="19.5" customHeight="1">
      <c r="A942" s="48" t="s">
        <v>1043</v>
      </c>
      <c r="B942" s="44">
        <v>302</v>
      </c>
      <c r="C942" s="44">
        <v>360</v>
      </c>
      <c r="D942" s="34">
        <f t="shared" si="14"/>
        <v>119.2</v>
      </c>
      <c r="E942" s="44"/>
    </row>
    <row r="943" spans="1:5" ht="19.5" customHeight="1">
      <c r="A943" s="48" t="s">
        <v>1045</v>
      </c>
      <c r="B943" s="44"/>
      <c r="C943" s="44"/>
      <c r="D943" s="34">
        <f t="shared" si="14"/>
      </c>
      <c r="E943" s="44"/>
    </row>
    <row r="944" spans="1:5" ht="19.5" customHeight="1">
      <c r="A944" s="48" t="s">
        <v>1047</v>
      </c>
      <c r="B944" s="44"/>
      <c r="C944" s="44"/>
      <c r="D944" s="34">
        <f t="shared" si="14"/>
      </c>
      <c r="E944" s="44"/>
    </row>
    <row r="945" spans="1:5" ht="19.5" customHeight="1">
      <c r="A945" s="48" t="s">
        <v>1049</v>
      </c>
      <c r="B945" s="44">
        <v>20</v>
      </c>
      <c r="C945" s="44">
        <v>20</v>
      </c>
      <c r="D945" s="34">
        <f t="shared" si="14"/>
        <v>100</v>
      </c>
      <c r="E945" s="44"/>
    </row>
    <row r="946" spans="1:5" ht="19.5" customHeight="1">
      <c r="A946" s="48" t="s">
        <v>207</v>
      </c>
      <c r="B946" s="34">
        <f>SUM(B947:B952)</f>
        <v>0</v>
      </c>
      <c r="C946" s="34">
        <f>SUM(C947:C952)</f>
        <v>0</v>
      </c>
      <c r="D946" s="34">
        <f t="shared" si="14"/>
      </c>
      <c r="E946" s="44"/>
    </row>
    <row r="947" spans="1:5" ht="19.5" customHeight="1">
      <c r="A947" s="48" t="s">
        <v>1052</v>
      </c>
      <c r="B947" s="44"/>
      <c r="C947" s="44"/>
      <c r="D947" s="34">
        <f t="shared" si="14"/>
      </c>
      <c r="E947" s="44"/>
    </row>
    <row r="948" spans="1:5" ht="19.5" customHeight="1">
      <c r="A948" s="48" t="s">
        <v>1015</v>
      </c>
      <c r="B948" s="44"/>
      <c r="C948" s="44"/>
      <c r="D948" s="34">
        <f t="shared" si="14"/>
      </c>
      <c r="E948" s="44"/>
    </row>
    <row r="949" spans="1:5" ht="19.5" customHeight="1">
      <c r="A949" s="48" t="s">
        <v>1016</v>
      </c>
      <c r="B949" s="44"/>
      <c r="C949" s="44"/>
      <c r="D949" s="34">
        <f t="shared" si="14"/>
      </c>
      <c r="E949" s="44"/>
    </row>
    <row r="950" spans="1:5" ht="19.5" customHeight="1">
      <c r="A950" s="48" t="s">
        <v>1017</v>
      </c>
      <c r="B950" s="44"/>
      <c r="C950" s="44"/>
      <c r="D950" s="34">
        <f t="shared" si="14"/>
      </c>
      <c r="E950" s="44"/>
    </row>
    <row r="951" spans="1:5" ht="19.5" customHeight="1">
      <c r="A951" s="48" t="s">
        <v>1018</v>
      </c>
      <c r="B951" s="44"/>
      <c r="C951" s="44"/>
      <c r="D951" s="34">
        <f t="shared" si="14"/>
      </c>
      <c r="E951" s="44"/>
    </row>
    <row r="952" spans="1:5" ht="19.5" customHeight="1">
      <c r="A952" s="48" t="s">
        <v>1019</v>
      </c>
      <c r="B952" s="44"/>
      <c r="C952" s="44"/>
      <c r="D952" s="34">
        <f t="shared" si="14"/>
      </c>
      <c r="E952" s="44"/>
    </row>
    <row r="953" spans="1:5" ht="19.5" customHeight="1">
      <c r="A953" s="48" t="s">
        <v>208</v>
      </c>
      <c r="B953" s="34">
        <f>SUM(B954:B956)</f>
        <v>0</v>
      </c>
      <c r="C953" s="34">
        <f>SUM(C954:C956)</f>
        <v>0</v>
      </c>
      <c r="D953" s="34">
        <f t="shared" si="14"/>
      </c>
      <c r="E953" s="44"/>
    </row>
    <row r="954" spans="1:5" ht="19.5" customHeight="1">
      <c r="A954" s="48" t="s">
        <v>1022</v>
      </c>
      <c r="B954" s="44"/>
      <c r="C954" s="44"/>
      <c r="D954" s="34">
        <f t="shared" si="14"/>
      </c>
      <c r="E954" s="44"/>
    </row>
    <row r="955" spans="1:5" ht="19.5" customHeight="1">
      <c r="A955" s="48" t="s">
        <v>1024</v>
      </c>
      <c r="B955" s="44"/>
      <c r="C955" s="44"/>
      <c r="D955" s="34">
        <f t="shared" si="14"/>
      </c>
      <c r="E955" s="44"/>
    </row>
    <row r="956" spans="1:5" ht="19.5" customHeight="1">
      <c r="A956" s="48" t="s">
        <v>1026</v>
      </c>
      <c r="B956" s="44"/>
      <c r="C956" s="44"/>
      <c r="D956" s="34">
        <f t="shared" si="14"/>
      </c>
      <c r="E956" s="44"/>
    </row>
    <row r="957" spans="1:5" ht="19.5" customHeight="1">
      <c r="A957" s="48" t="s">
        <v>209</v>
      </c>
      <c r="B957" s="34">
        <f>SUM(B958:B959)</f>
        <v>0</v>
      </c>
      <c r="C957" s="34">
        <f>SUM(C958:C959)</f>
        <v>0</v>
      </c>
      <c r="D957" s="34">
        <f t="shared" si="14"/>
      </c>
      <c r="E957" s="44"/>
    </row>
    <row r="958" spans="1:5" ht="19.5" customHeight="1">
      <c r="A958" s="48" t="s">
        <v>1029</v>
      </c>
      <c r="B958" s="44"/>
      <c r="C958" s="44"/>
      <c r="D958" s="34">
        <f t="shared" si="14"/>
      </c>
      <c r="E958" s="44"/>
    </row>
    <row r="959" spans="1:5" ht="19.5" customHeight="1">
      <c r="A959" s="48" t="s">
        <v>1031</v>
      </c>
      <c r="B959" s="44"/>
      <c r="C959" s="44"/>
      <c r="D959" s="34">
        <f t="shared" si="14"/>
      </c>
      <c r="E959" s="44"/>
    </row>
    <row r="960" spans="1:5" ht="19.5" customHeight="1">
      <c r="A960" s="48" t="s">
        <v>210</v>
      </c>
      <c r="B960" s="34">
        <f>SUM(B961,B984,B994,B1004,B1009,B1016,B1021,)</f>
        <v>0</v>
      </c>
      <c r="C960" s="34">
        <f>SUM(C961,C984,C994,C1004,C1009,C1016,C1021,)</f>
        <v>50</v>
      </c>
      <c r="D960" s="34">
        <f t="shared" si="14"/>
      </c>
      <c r="E960" s="44"/>
    </row>
    <row r="961" spans="1:5" ht="19.5" customHeight="1">
      <c r="A961" s="48" t="s">
        <v>211</v>
      </c>
      <c r="B961" s="34">
        <f>SUM(B962:B983)</f>
        <v>0</v>
      </c>
      <c r="C961" s="34">
        <f>SUM(C962:C983)</f>
        <v>50</v>
      </c>
      <c r="D961" s="34">
        <f t="shared" si="14"/>
      </c>
      <c r="E961" s="44"/>
    </row>
    <row r="962" spans="1:5" ht="19.5" customHeight="1">
      <c r="A962" s="48" t="s">
        <v>926</v>
      </c>
      <c r="B962" s="44"/>
      <c r="C962" s="44"/>
      <c r="D962" s="34">
        <f t="shared" si="14"/>
      </c>
      <c r="E962" s="44"/>
    </row>
    <row r="963" spans="1:5" ht="19.5" customHeight="1">
      <c r="A963" s="48" t="s">
        <v>927</v>
      </c>
      <c r="B963" s="44"/>
      <c r="C963" s="44"/>
      <c r="D963" s="34">
        <f t="shared" si="14"/>
      </c>
      <c r="E963" s="44"/>
    </row>
    <row r="964" spans="1:5" ht="19.5" customHeight="1">
      <c r="A964" s="48" t="s">
        <v>929</v>
      </c>
      <c r="B964" s="44"/>
      <c r="C964" s="44"/>
      <c r="D964" s="34">
        <f t="shared" si="14"/>
      </c>
      <c r="E964" s="44"/>
    </row>
    <row r="965" spans="1:5" ht="19.5" customHeight="1">
      <c r="A965" s="48" t="s">
        <v>1037</v>
      </c>
      <c r="B965" s="44"/>
      <c r="C965" s="44"/>
      <c r="D965" s="34">
        <f aca="true" t="shared" si="15" ref="D965:D1028">IF(B965=0,"",ROUND(C965/B965*100,1))</f>
      </c>
      <c r="E965" s="44"/>
    </row>
    <row r="966" spans="1:5" ht="19.5" customHeight="1">
      <c r="A966" s="48" t="s">
        <v>1038</v>
      </c>
      <c r="B966" s="44"/>
      <c r="C966" s="44">
        <v>50</v>
      </c>
      <c r="D966" s="34">
        <f t="shared" si="15"/>
      </c>
      <c r="E966" s="44"/>
    </row>
    <row r="967" spans="1:5" ht="19.5" customHeight="1">
      <c r="A967" s="48" t="s">
        <v>1040</v>
      </c>
      <c r="B967" s="44"/>
      <c r="C967" s="44"/>
      <c r="D967" s="34">
        <f t="shared" si="15"/>
      </c>
      <c r="E967" s="44"/>
    </row>
    <row r="968" spans="1:5" ht="19.5" customHeight="1">
      <c r="A968" s="48" t="s">
        <v>1042</v>
      </c>
      <c r="B968" s="44"/>
      <c r="C968" s="44"/>
      <c r="D968" s="34">
        <f t="shared" si="15"/>
      </c>
      <c r="E968" s="44"/>
    </row>
    <row r="969" spans="1:5" ht="19.5" customHeight="1">
      <c r="A969" s="48" t="s">
        <v>1044</v>
      </c>
      <c r="B969" s="44"/>
      <c r="C969" s="44"/>
      <c r="D969" s="34">
        <f t="shared" si="15"/>
      </c>
      <c r="E969" s="44"/>
    </row>
    <row r="970" spans="1:5" ht="19.5" customHeight="1">
      <c r="A970" s="48" t="s">
        <v>1046</v>
      </c>
      <c r="B970" s="44"/>
      <c r="C970" s="44"/>
      <c r="D970" s="34">
        <f t="shared" si="15"/>
      </c>
      <c r="E970" s="44"/>
    </row>
    <row r="971" spans="1:5" ht="19.5" customHeight="1">
      <c r="A971" s="48" t="s">
        <v>1048</v>
      </c>
      <c r="B971" s="44"/>
      <c r="C971" s="44"/>
      <c r="D971" s="34">
        <f t="shared" si="15"/>
      </c>
      <c r="E971" s="44"/>
    </row>
    <row r="972" spans="1:5" ht="19.5" customHeight="1">
      <c r="A972" s="48" t="s">
        <v>1050</v>
      </c>
      <c r="B972" s="44"/>
      <c r="C972" s="44"/>
      <c r="D972" s="34">
        <f t="shared" si="15"/>
      </c>
      <c r="E972" s="44"/>
    </row>
    <row r="973" spans="1:5" ht="19.5" customHeight="1">
      <c r="A973" s="48" t="s">
        <v>1051</v>
      </c>
      <c r="B973" s="44"/>
      <c r="C973" s="44"/>
      <c r="D973" s="34">
        <f t="shared" si="15"/>
      </c>
      <c r="E973" s="44"/>
    </row>
    <row r="974" spans="1:5" ht="19.5" customHeight="1">
      <c r="A974" s="48" t="s">
        <v>1053</v>
      </c>
      <c r="B974" s="44"/>
      <c r="C974" s="44"/>
      <c r="D974" s="34">
        <f t="shared" si="15"/>
      </c>
      <c r="E974" s="44"/>
    </row>
    <row r="975" spans="1:5" ht="19.5" customHeight="1">
      <c r="A975" s="48" t="s">
        <v>1054</v>
      </c>
      <c r="B975" s="44"/>
      <c r="C975" s="44"/>
      <c r="D975" s="34">
        <f t="shared" si="15"/>
      </c>
      <c r="E975" s="44"/>
    </row>
    <row r="976" spans="1:5" ht="19.5" customHeight="1">
      <c r="A976" s="48" t="s">
        <v>1056</v>
      </c>
      <c r="B976" s="44"/>
      <c r="C976" s="44"/>
      <c r="D976" s="34">
        <f t="shared" si="15"/>
      </c>
      <c r="E976" s="44"/>
    </row>
    <row r="977" spans="1:5" ht="19.5" customHeight="1">
      <c r="A977" s="48" t="s">
        <v>1058</v>
      </c>
      <c r="B977" s="44"/>
      <c r="C977" s="44"/>
      <c r="D977" s="34">
        <f t="shared" si="15"/>
      </c>
      <c r="E977" s="44"/>
    </row>
    <row r="978" spans="1:5" ht="19.5" customHeight="1">
      <c r="A978" s="48" t="s">
        <v>1059</v>
      </c>
      <c r="B978" s="44"/>
      <c r="C978" s="44"/>
      <c r="D978" s="34">
        <f t="shared" si="15"/>
      </c>
      <c r="E978" s="44"/>
    </row>
    <row r="979" spans="1:5" ht="18.75" customHeight="1">
      <c r="A979" s="48" t="s">
        <v>1061</v>
      </c>
      <c r="B979" s="44"/>
      <c r="C979" s="44"/>
      <c r="D979" s="34">
        <f t="shared" si="15"/>
      </c>
      <c r="E979" s="44"/>
    </row>
    <row r="980" spans="1:5" ht="19.5" customHeight="1">
      <c r="A980" s="48" t="s">
        <v>1063</v>
      </c>
      <c r="B980" s="44"/>
      <c r="C980" s="44"/>
      <c r="D980" s="34">
        <f t="shared" si="15"/>
      </c>
      <c r="E980" s="44"/>
    </row>
    <row r="981" spans="1:5" ht="19.5" customHeight="1">
      <c r="A981" s="48" t="s">
        <v>1065</v>
      </c>
      <c r="B981" s="44"/>
      <c r="C981" s="44"/>
      <c r="D981" s="34">
        <f t="shared" si="15"/>
      </c>
      <c r="E981" s="44"/>
    </row>
    <row r="982" spans="1:5" ht="19.5" customHeight="1">
      <c r="A982" s="48" t="s">
        <v>1067</v>
      </c>
      <c r="B982" s="44"/>
      <c r="C982" s="44"/>
      <c r="D982" s="34">
        <f t="shared" si="15"/>
      </c>
      <c r="E982" s="44"/>
    </row>
    <row r="983" spans="1:5" ht="19.5" customHeight="1">
      <c r="A983" s="48" t="s">
        <v>1068</v>
      </c>
      <c r="B983" s="44"/>
      <c r="C983" s="44"/>
      <c r="D983" s="34">
        <f t="shared" si="15"/>
      </c>
      <c r="E983" s="44"/>
    </row>
    <row r="984" spans="1:5" ht="19.5" customHeight="1">
      <c r="A984" s="48" t="s">
        <v>212</v>
      </c>
      <c r="B984" s="34">
        <f>SUM(B985:B993)</f>
        <v>0</v>
      </c>
      <c r="C984" s="34">
        <f>SUM(C985:C993)</f>
        <v>0</v>
      </c>
      <c r="D984" s="34">
        <f t="shared" si="15"/>
      </c>
      <c r="E984" s="44"/>
    </row>
    <row r="985" spans="1:5" ht="19.5" customHeight="1">
      <c r="A985" s="48" t="s">
        <v>926</v>
      </c>
      <c r="B985" s="44"/>
      <c r="C985" s="44"/>
      <c r="D985" s="34">
        <f t="shared" si="15"/>
      </c>
      <c r="E985" s="44"/>
    </row>
    <row r="986" spans="1:5" ht="19.5" customHeight="1">
      <c r="A986" s="48" t="s">
        <v>927</v>
      </c>
      <c r="B986" s="44"/>
      <c r="C986" s="44"/>
      <c r="D986" s="34">
        <f t="shared" si="15"/>
      </c>
      <c r="E986" s="44"/>
    </row>
    <row r="987" spans="1:5" ht="19.5" customHeight="1">
      <c r="A987" s="48" t="s">
        <v>929</v>
      </c>
      <c r="B987" s="44"/>
      <c r="C987" s="44"/>
      <c r="D987" s="34">
        <f t="shared" si="15"/>
      </c>
      <c r="E987" s="44"/>
    </row>
    <row r="988" spans="1:5" ht="19.5" customHeight="1">
      <c r="A988" s="48" t="s">
        <v>1071</v>
      </c>
      <c r="B988" s="44"/>
      <c r="C988" s="44"/>
      <c r="D988" s="34">
        <f t="shared" si="15"/>
      </c>
      <c r="E988" s="44"/>
    </row>
    <row r="989" spans="1:5" ht="19.5" customHeight="1">
      <c r="A989" s="48" t="s">
        <v>1073</v>
      </c>
      <c r="B989" s="44"/>
      <c r="C989" s="44"/>
      <c r="D989" s="34">
        <f t="shared" si="15"/>
      </c>
      <c r="E989" s="44"/>
    </row>
    <row r="990" spans="1:5" ht="19.5" customHeight="1">
      <c r="A990" s="48" t="s">
        <v>1074</v>
      </c>
      <c r="B990" s="44"/>
      <c r="C990" s="44"/>
      <c r="D990" s="34">
        <f t="shared" si="15"/>
      </c>
      <c r="E990" s="44"/>
    </row>
    <row r="991" spans="1:5" ht="19.5" customHeight="1">
      <c r="A991" s="48" t="s">
        <v>1076</v>
      </c>
      <c r="B991" s="44"/>
      <c r="C991" s="44"/>
      <c r="D991" s="34">
        <f t="shared" si="15"/>
      </c>
      <c r="E991" s="44"/>
    </row>
    <row r="992" spans="1:5" ht="19.5" customHeight="1">
      <c r="A992" s="48" t="s">
        <v>1069</v>
      </c>
      <c r="B992" s="44"/>
      <c r="C992" s="44"/>
      <c r="D992" s="34">
        <f t="shared" si="15"/>
      </c>
      <c r="E992" s="44"/>
    </row>
    <row r="993" spans="1:5" ht="19.5" customHeight="1">
      <c r="A993" s="48" t="s">
        <v>1079</v>
      </c>
      <c r="B993" s="44"/>
      <c r="C993" s="44"/>
      <c r="D993" s="34">
        <f t="shared" si="15"/>
      </c>
      <c r="E993" s="44"/>
    </row>
    <row r="994" spans="1:5" ht="19.5" customHeight="1">
      <c r="A994" s="48" t="s">
        <v>213</v>
      </c>
      <c r="B994" s="34">
        <f>SUM(B995:B1003)</f>
        <v>0</v>
      </c>
      <c r="C994" s="34">
        <f>SUM(C995:C1003)</f>
        <v>0</v>
      </c>
      <c r="D994" s="34">
        <f t="shared" si="15"/>
      </c>
      <c r="E994" s="44"/>
    </row>
    <row r="995" spans="1:5" ht="19.5" customHeight="1">
      <c r="A995" s="48" t="s">
        <v>926</v>
      </c>
      <c r="B995" s="44"/>
      <c r="C995" s="44"/>
      <c r="D995" s="34">
        <f t="shared" si="15"/>
      </c>
      <c r="E995" s="44"/>
    </row>
    <row r="996" spans="1:5" ht="19.5" customHeight="1">
      <c r="A996" s="48" t="s">
        <v>927</v>
      </c>
      <c r="B996" s="44"/>
      <c r="C996" s="44"/>
      <c r="D996" s="34">
        <f t="shared" si="15"/>
      </c>
      <c r="E996" s="44"/>
    </row>
    <row r="997" spans="1:5" ht="19.5" customHeight="1">
      <c r="A997" s="48" t="s">
        <v>929</v>
      </c>
      <c r="B997" s="44"/>
      <c r="C997" s="44"/>
      <c r="D997" s="34">
        <f t="shared" si="15"/>
      </c>
      <c r="E997" s="44"/>
    </row>
    <row r="998" spans="1:5" ht="19.5" customHeight="1">
      <c r="A998" s="48" t="s">
        <v>1083</v>
      </c>
      <c r="B998" s="44"/>
      <c r="C998" s="44"/>
      <c r="D998" s="34">
        <f t="shared" si="15"/>
      </c>
      <c r="E998" s="44"/>
    </row>
    <row r="999" spans="1:5" ht="19.5" customHeight="1">
      <c r="A999" s="48" t="s">
        <v>1084</v>
      </c>
      <c r="B999" s="44"/>
      <c r="C999" s="44"/>
      <c r="D999" s="34">
        <f t="shared" si="15"/>
      </c>
      <c r="E999" s="44"/>
    </row>
    <row r="1000" spans="1:5" ht="19.5" customHeight="1">
      <c r="A1000" s="48" t="s">
        <v>1085</v>
      </c>
      <c r="B1000" s="44"/>
      <c r="C1000" s="44"/>
      <c r="D1000" s="34">
        <f t="shared" si="15"/>
      </c>
      <c r="E1000" s="44"/>
    </row>
    <row r="1001" spans="1:5" ht="19.5" customHeight="1">
      <c r="A1001" s="48" t="s">
        <v>1086</v>
      </c>
      <c r="B1001" s="44"/>
      <c r="C1001" s="44"/>
      <c r="D1001" s="34">
        <f t="shared" si="15"/>
      </c>
      <c r="E1001" s="44"/>
    </row>
    <row r="1002" spans="1:5" ht="19.5" customHeight="1">
      <c r="A1002" s="48" t="s">
        <v>1055</v>
      </c>
      <c r="B1002" s="44"/>
      <c r="C1002" s="44"/>
      <c r="D1002" s="34">
        <f t="shared" si="15"/>
      </c>
      <c r="E1002" s="44"/>
    </row>
    <row r="1003" spans="1:5" ht="19.5" customHeight="1">
      <c r="A1003" s="48" t="s">
        <v>1057</v>
      </c>
      <c r="B1003" s="44"/>
      <c r="C1003" s="44"/>
      <c r="D1003" s="34">
        <f t="shared" si="15"/>
      </c>
      <c r="E1003" s="44"/>
    </row>
    <row r="1004" spans="1:5" ht="19.5" customHeight="1">
      <c r="A1004" s="48" t="s">
        <v>214</v>
      </c>
      <c r="B1004" s="34">
        <f>SUM(B1005:B1008)</f>
        <v>0</v>
      </c>
      <c r="C1004" s="34">
        <f>SUM(C1005:C1008)</f>
        <v>0</v>
      </c>
      <c r="D1004" s="34">
        <f t="shared" si="15"/>
      </c>
      <c r="E1004" s="44"/>
    </row>
    <row r="1005" spans="1:5" ht="19.5" customHeight="1">
      <c r="A1005" s="48" t="s">
        <v>1060</v>
      </c>
      <c r="B1005" s="44"/>
      <c r="C1005" s="44"/>
      <c r="D1005" s="34">
        <f t="shared" si="15"/>
      </c>
      <c r="E1005" s="44"/>
    </row>
    <row r="1006" spans="1:5" ht="19.5" customHeight="1">
      <c r="A1006" s="48" t="s">
        <v>1062</v>
      </c>
      <c r="B1006" s="44"/>
      <c r="C1006" s="44"/>
      <c r="D1006" s="34">
        <f t="shared" si="15"/>
      </c>
      <c r="E1006" s="44"/>
    </row>
    <row r="1007" spans="1:5" ht="19.5" customHeight="1">
      <c r="A1007" s="48" t="s">
        <v>1064</v>
      </c>
      <c r="B1007" s="44"/>
      <c r="C1007" s="44"/>
      <c r="D1007" s="34">
        <f t="shared" si="15"/>
      </c>
      <c r="E1007" s="44"/>
    </row>
    <row r="1008" spans="1:5" ht="19.5" customHeight="1">
      <c r="A1008" s="48" t="s">
        <v>1066</v>
      </c>
      <c r="B1008" s="44"/>
      <c r="C1008" s="44"/>
      <c r="D1008" s="34">
        <f t="shared" si="15"/>
      </c>
      <c r="E1008" s="44"/>
    </row>
    <row r="1009" spans="1:5" ht="19.5" customHeight="1">
      <c r="A1009" s="48" t="s">
        <v>215</v>
      </c>
      <c r="B1009" s="34">
        <f>SUM(B1010:B1015)</f>
        <v>0</v>
      </c>
      <c r="C1009" s="34">
        <f>SUM(C1010:C1015)</f>
        <v>0</v>
      </c>
      <c r="D1009" s="34">
        <f t="shared" si="15"/>
      </c>
      <c r="E1009" s="44"/>
    </row>
    <row r="1010" spans="1:5" ht="19.5" customHeight="1">
      <c r="A1010" s="48" t="s">
        <v>926</v>
      </c>
      <c r="B1010" s="44"/>
      <c r="C1010" s="44"/>
      <c r="D1010" s="34">
        <f t="shared" si="15"/>
      </c>
      <c r="E1010" s="44"/>
    </row>
    <row r="1011" spans="1:5" ht="19.5" customHeight="1">
      <c r="A1011" s="48" t="s">
        <v>927</v>
      </c>
      <c r="B1011" s="44"/>
      <c r="C1011" s="44"/>
      <c r="D1011" s="34">
        <f t="shared" si="15"/>
      </c>
      <c r="E1011" s="44"/>
    </row>
    <row r="1012" spans="1:5" ht="19.5" customHeight="1">
      <c r="A1012" s="48" t="s">
        <v>929</v>
      </c>
      <c r="B1012" s="44"/>
      <c r="C1012" s="44"/>
      <c r="D1012" s="34">
        <f t="shared" si="15"/>
      </c>
      <c r="E1012" s="44"/>
    </row>
    <row r="1013" spans="1:5" ht="19.5" customHeight="1">
      <c r="A1013" s="48" t="s">
        <v>1069</v>
      </c>
      <c r="B1013" s="44"/>
      <c r="C1013" s="44"/>
      <c r="D1013" s="34">
        <f t="shared" si="15"/>
      </c>
      <c r="E1013" s="44"/>
    </row>
    <row r="1014" spans="1:5" ht="19.5" customHeight="1">
      <c r="A1014" s="48" t="s">
        <v>1070</v>
      </c>
      <c r="B1014" s="44"/>
      <c r="C1014" s="44"/>
      <c r="D1014" s="34">
        <f t="shared" si="15"/>
      </c>
      <c r="E1014" s="44"/>
    </row>
    <row r="1015" spans="1:5" ht="19.5" customHeight="1">
      <c r="A1015" s="48" t="s">
        <v>1072</v>
      </c>
      <c r="B1015" s="44"/>
      <c r="C1015" s="44"/>
      <c r="D1015" s="34">
        <f t="shared" si="15"/>
      </c>
      <c r="E1015" s="44"/>
    </row>
    <row r="1016" spans="1:5" ht="19.5" customHeight="1">
      <c r="A1016" s="48" t="s">
        <v>216</v>
      </c>
      <c r="B1016" s="34">
        <f>SUM(B1017:B1020)</f>
        <v>0</v>
      </c>
      <c r="C1016" s="34">
        <f>SUM(C1017:C1020)</f>
        <v>0</v>
      </c>
      <c r="D1016" s="34">
        <f t="shared" si="15"/>
      </c>
      <c r="E1016" s="44"/>
    </row>
    <row r="1017" spans="1:5" ht="19.5" customHeight="1">
      <c r="A1017" s="48" t="s">
        <v>1075</v>
      </c>
      <c r="B1017" s="44"/>
      <c r="C1017" s="44"/>
      <c r="D1017" s="34">
        <f t="shared" si="15"/>
      </c>
      <c r="E1017" s="44"/>
    </row>
    <row r="1018" spans="1:5" ht="19.5" customHeight="1">
      <c r="A1018" s="48" t="s">
        <v>1077</v>
      </c>
      <c r="B1018" s="44"/>
      <c r="C1018" s="44"/>
      <c r="D1018" s="34">
        <f t="shared" si="15"/>
      </c>
      <c r="E1018" s="44"/>
    </row>
    <row r="1019" spans="1:5" ht="19.5" customHeight="1">
      <c r="A1019" s="48" t="s">
        <v>1078</v>
      </c>
      <c r="B1019" s="44"/>
      <c r="C1019" s="44"/>
      <c r="D1019" s="34">
        <f t="shared" si="15"/>
      </c>
      <c r="E1019" s="44"/>
    </row>
    <row r="1020" spans="1:5" ht="19.5" customHeight="1">
      <c r="A1020" s="48" t="s">
        <v>1080</v>
      </c>
      <c r="B1020" s="44"/>
      <c r="C1020" s="44"/>
      <c r="D1020" s="34">
        <f t="shared" si="15"/>
      </c>
      <c r="E1020" s="44"/>
    </row>
    <row r="1021" spans="1:5" ht="19.5" customHeight="1">
      <c r="A1021" s="48" t="s">
        <v>217</v>
      </c>
      <c r="B1021" s="34">
        <f>SUM(B1022:B1023)</f>
        <v>0</v>
      </c>
      <c r="C1021" s="34">
        <f>SUM(C1022:C1023)</f>
        <v>0</v>
      </c>
      <c r="D1021" s="34">
        <f t="shared" si="15"/>
      </c>
      <c r="E1021" s="44"/>
    </row>
    <row r="1022" spans="1:5" ht="19.5" customHeight="1">
      <c r="A1022" s="48" t="s">
        <v>1081</v>
      </c>
      <c r="B1022" s="44"/>
      <c r="C1022" s="44"/>
      <c r="D1022" s="34">
        <f t="shared" si="15"/>
      </c>
      <c r="E1022" s="44"/>
    </row>
    <row r="1023" spans="1:5" ht="19.5" customHeight="1">
      <c r="A1023" s="48" t="s">
        <v>1082</v>
      </c>
      <c r="B1023" s="44"/>
      <c r="C1023" s="44"/>
      <c r="D1023" s="34">
        <f t="shared" si="15"/>
      </c>
      <c r="E1023" s="44"/>
    </row>
    <row r="1024" spans="1:5" ht="19.5" customHeight="1">
      <c r="A1024" s="48" t="s">
        <v>218</v>
      </c>
      <c r="B1024" s="34">
        <f>SUM(B1025,B1035,B1051,B1056,B1070,B1078,B1084,B1091,)</f>
        <v>165</v>
      </c>
      <c r="C1024" s="34">
        <f>SUM(C1025,C1035,C1051,C1056,C1070,C1078,C1084,C1091,)</f>
        <v>60</v>
      </c>
      <c r="D1024" s="34">
        <f t="shared" si="15"/>
        <v>36.4</v>
      </c>
      <c r="E1024" s="44"/>
    </row>
    <row r="1025" spans="1:5" ht="19.5" customHeight="1">
      <c r="A1025" s="48" t="s">
        <v>219</v>
      </c>
      <c r="B1025" s="34">
        <f>SUM(B1026:B1034)</f>
        <v>135</v>
      </c>
      <c r="C1025" s="34">
        <f>SUM(C1026:C1034)</f>
        <v>0</v>
      </c>
      <c r="D1025" s="34">
        <f t="shared" si="15"/>
        <v>0</v>
      </c>
      <c r="E1025" s="44"/>
    </row>
    <row r="1026" spans="1:5" ht="19.5" customHeight="1">
      <c r="A1026" s="48" t="s">
        <v>926</v>
      </c>
      <c r="B1026" s="44"/>
      <c r="C1026" s="44"/>
      <c r="D1026" s="34">
        <f t="shared" si="15"/>
      </c>
      <c r="E1026" s="44"/>
    </row>
    <row r="1027" spans="1:5" ht="19.5" customHeight="1">
      <c r="A1027" s="48" t="s">
        <v>927</v>
      </c>
      <c r="B1027" s="44"/>
      <c r="C1027" s="44"/>
      <c r="D1027" s="34">
        <f t="shared" si="15"/>
      </c>
      <c r="E1027" s="44"/>
    </row>
    <row r="1028" spans="1:5" ht="19.5" customHeight="1">
      <c r="A1028" s="48" t="s">
        <v>929</v>
      </c>
      <c r="B1028" s="44"/>
      <c r="C1028" s="44"/>
      <c r="D1028" s="34">
        <f t="shared" si="15"/>
      </c>
      <c r="E1028" s="44"/>
    </row>
    <row r="1029" spans="1:5" ht="19.5" customHeight="1">
      <c r="A1029" s="48" t="s">
        <v>1087</v>
      </c>
      <c r="B1029" s="44"/>
      <c r="C1029" s="44"/>
      <c r="D1029" s="34">
        <f aca="true" t="shared" si="16" ref="D1029:D1092">IF(B1029=0,"",ROUND(C1029/B1029*100,1))</f>
      </c>
      <c r="E1029" s="44"/>
    </row>
    <row r="1030" spans="1:5" ht="19.5" customHeight="1">
      <c r="A1030" s="48" t="s">
        <v>1088</v>
      </c>
      <c r="B1030" s="44"/>
      <c r="C1030" s="44"/>
      <c r="D1030" s="34">
        <f t="shared" si="16"/>
      </c>
      <c r="E1030" s="44"/>
    </row>
    <row r="1031" spans="1:5" ht="19.5" customHeight="1">
      <c r="A1031" s="48" t="s">
        <v>1089</v>
      </c>
      <c r="B1031" s="44"/>
      <c r="C1031" s="44"/>
      <c r="D1031" s="34">
        <f t="shared" si="16"/>
      </c>
      <c r="E1031" s="44"/>
    </row>
    <row r="1032" spans="1:5" ht="19.5" customHeight="1">
      <c r="A1032" s="48" t="s">
        <v>1090</v>
      </c>
      <c r="B1032" s="44"/>
      <c r="C1032" s="44"/>
      <c r="D1032" s="34">
        <f t="shared" si="16"/>
      </c>
      <c r="E1032" s="44"/>
    </row>
    <row r="1033" spans="1:5" ht="19.5" customHeight="1">
      <c r="A1033" s="48" t="s">
        <v>1091</v>
      </c>
      <c r="B1033" s="44"/>
      <c r="C1033" s="44"/>
      <c r="D1033" s="34">
        <f t="shared" si="16"/>
      </c>
      <c r="E1033" s="44"/>
    </row>
    <row r="1034" spans="1:5" ht="19.5" customHeight="1">
      <c r="A1034" s="48" t="s">
        <v>1093</v>
      </c>
      <c r="B1034" s="44">
        <v>135</v>
      </c>
      <c r="C1034" s="44"/>
      <c r="D1034" s="34">
        <f t="shared" si="16"/>
        <v>0</v>
      </c>
      <c r="E1034" s="44"/>
    </row>
    <row r="1035" spans="1:5" ht="19.5" customHeight="1">
      <c r="A1035" s="48" t="s">
        <v>220</v>
      </c>
      <c r="B1035" s="34">
        <f>SUM(B1036:B1050)</f>
        <v>0</v>
      </c>
      <c r="C1035" s="34">
        <f>SUM(C1036:C1050)</f>
        <v>0</v>
      </c>
      <c r="D1035" s="34">
        <f t="shared" si="16"/>
      </c>
      <c r="E1035" s="44"/>
    </row>
    <row r="1036" spans="1:5" ht="19.5" customHeight="1">
      <c r="A1036" s="48" t="s">
        <v>926</v>
      </c>
      <c r="B1036" s="44"/>
      <c r="C1036" s="44"/>
      <c r="D1036" s="34">
        <f t="shared" si="16"/>
      </c>
      <c r="E1036" s="44"/>
    </row>
    <row r="1037" spans="1:5" ht="19.5" customHeight="1">
      <c r="A1037" s="48" t="s">
        <v>927</v>
      </c>
      <c r="B1037" s="44"/>
      <c r="C1037" s="44"/>
      <c r="D1037" s="34">
        <f t="shared" si="16"/>
      </c>
      <c r="E1037" s="44"/>
    </row>
    <row r="1038" spans="1:5" ht="19.5" customHeight="1">
      <c r="A1038" s="48" t="s">
        <v>929</v>
      </c>
      <c r="B1038" s="44"/>
      <c r="C1038" s="44"/>
      <c r="D1038" s="34">
        <f t="shared" si="16"/>
      </c>
      <c r="E1038" s="44"/>
    </row>
    <row r="1039" spans="1:5" ht="19.5" customHeight="1">
      <c r="A1039" s="48" t="s">
        <v>1099</v>
      </c>
      <c r="B1039" s="44"/>
      <c r="C1039" s="44"/>
      <c r="D1039" s="34">
        <f t="shared" si="16"/>
      </c>
      <c r="E1039" s="44"/>
    </row>
    <row r="1040" spans="1:5" ht="19.5" customHeight="1">
      <c r="A1040" s="48" t="s">
        <v>1101</v>
      </c>
      <c r="B1040" s="44"/>
      <c r="C1040" s="44"/>
      <c r="D1040" s="34">
        <f t="shared" si="16"/>
      </c>
      <c r="E1040" s="44"/>
    </row>
    <row r="1041" spans="1:5" ht="19.5" customHeight="1">
      <c r="A1041" s="48" t="s">
        <v>1102</v>
      </c>
      <c r="B1041" s="44"/>
      <c r="C1041" s="44"/>
      <c r="D1041" s="34">
        <f t="shared" si="16"/>
      </c>
      <c r="E1041" s="44"/>
    </row>
    <row r="1042" spans="1:5" ht="19.5" customHeight="1">
      <c r="A1042" s="48" t="s">
        <v>1104</v>
      </c>
      <c r="B1042" s="44"/>
      <c r="C1042" s="44"/>
      <c r="D1042" s="34">
        <f t="shared" si="16"/>
      </c>
      <c r="E1042" s="44"/>
    </row>
    <row r="1043" spans="1:5" ht="19.5" customHeight="1">
      <c r="A1043" s="48" t="s">
        <v>1106</v>
      </c>
      <c r="B1043" s="44"/>
      <c r="C1043" s="44"/>
      <c r="D1043" s="34">
        <f t="shared" si="16"/>
      </c>
      <c r="E1043" s="44"/>
    </row>
    <row r="1044" spans="1:5" ht="19.5" customHeight="1">
      <c r="A1044" s="48" t="s">
        <v>1107</v>
      </c>
      <c r="B1044" s="44"/>
      <c r="C1044" s="44"/>
      <c r="D1044" s="34">
        <f t="shared" si="16"/>
      </c>
      <c r="E1044" s="44"/>
    </row>
    <row r="1045" spans="1:5" ht="19.5" customHeight="1">
      <c r="A1045" s="48" t="s">
        <v>1108</v>
      </c>
      <c r="B1045" s="44"/>
      <c r="C1045" s="44"/>
      <c r="D1045" s="34">
        <f t="shared" si="16"/>
      </c>
      <c r="E1045" s="44"/>
    </row>
    <row r="1046" spans="1:5" ht="19.5" customHeight="1">
      <c r="A1046" s="48" t="s">
        <v>1109</v>
      </c>
      <c r="B1046" s="44"/>
      <c r="C1046" s="44"/>
      <c r="D1046" s="34">
        <f t="shared" si="16"/>
      </c>
      <c r="E1046" s="44"/>
    </row>
    <row r="1047" spans="1:5" ht="19.5" customHeight="1">
      <c r="A1047" s="48" t="s">
        <v>1110</v>
      </c>
      <c r="B1047" s="44"/>
      <c r="C1047" s="44"/>
      <c r="D1047" s="34">
        <f t="shared" si="16"/>
      </c>
      <c r="E1047" s="44"/>
    </row>
    <row r="1048" spans="1:5" ht="19.5" customHeight="1">
      <c r="A1048" s="48" t="s">
        <v>1112</v>
      </c>
      <c r="B1048" s="44"/>
      <c r="C1048" s="44"/>
      <c r="D1048" s="34">
        <f t="shared" si="16"/>
      </c>
      <c r="E1048" s="44"/>
    </row>
    <row r="1049" spans="1:5" ht="19.5" customHeight="1">
      <c r="A1049" s="48" t="s">
        <v>1114</v>
      </c>
      <c r="B1049" s="44"/>
      <c r="C1049" s="44"/>
      <c r="D1049" s="34">
        <f t="shared" si="16"/>
      </c>
      <c r="E1049" s="44"/>
    </row>
    <row r="1050" spans="1:5" ht="19.5" customHeight="1">
      <c r="A1050" s="48" t="s">
        <v>1116</v>
      </c>
      <c r="B1050" s="44"/>
      <c r="C1050" s="44"/>
      <c r="D1050" s="34">
        <f t="shared" si="16"/>
      </c>
      <c r="E1050" s="44"/>
    </row>
    <row r="1051" spans="1:5" ht="19.5" customHeight="1">
      <c r="A1051" s="48" t="s">
        <v>221</v>
      </c>
      <c r="B1051" s="34">
        <f>SUM(B1052:B1055)</f>
        <v>0</v>
      </c>
      <c r="C1051" s="34">
        <f>SUM(C1052:C1055)</f>
        <v>0</v>
      </c>
      <c r="D1051" s="34">
        <f t="shared" si="16"/>
      </c>
      <c r="E1051" s="44"/>
    </row>
    <row r="1052" spans="1:5" ht="19.5" customHeight="1">
      <c r="A1052" s="48" t="s">
        <v>926</v>
      </c>
      <c r="B1052" s="44"/>
      <c r="C1052" s="44"/>
      <c r="D1052" s="34">
        <f t="shared" si="16"/>
      </c>
      <c r="E1052" s="44"/>
    </row>
    <row r="1053" spans="1:5" ht="19.5" customHeight="1">
      <c r="A1053" s="48" t="s">
        <v>927</v>
      </c>
      <c r="B1053" s="44"/>
      <c r="C1053" s="44"/>
      <c r="D1053" s="34">
        <f t="shared" si="16"/>
      </c>
      <c r="E1053" s="44"/>
    </row>
    <row r="1054" spans="1:5" ht="19.5" customHeight="1">
      <c r="A1054" s="48" t="s">
        <v>929</v>
      </c>
      <c r="B1054" s="44"/>
      <c r="C1054" s="44"/>
      <c r="D1054" s="34">
        <f t="shared" si="16"/>
      </c>
      <c r="E1054" s="44"/>
    </row>
    <row r="1055" spans="1:5" ht="19.5" customHeight="1">
      <c r="A1055" s="48" t="s">
        <v>1118</v>
      </c>
      <c r="B1055" s="44"/>
      <c r="C1055" s="44"/>
      <c r="D1055" s="34">
        <f t="shared" si="16"/>
      </c>
      <c r="E1055" s="44"/>
    </row>
    <row r="1056" spans="1:5" ht="19.5" customHeight="1">
      <c r="A1056" s="48" t="s">
        <v>222</v>
      </c>
      <c r="B1056" s="34">
        <f>SUM(B1057:B1069)</f>
        <v>0</v>
      </c>
      <c r="C1056" s="34">
        <f>SUM(C1057:C1069)</f>
        <v>0</v>
      </c>
      <c r="D1056" s="34">
        <f t="shared" si="16"/>
      </c>
      <c r="E1056" s="44"/>
    </row>
    <row r="1057" spans="1:5" ht="19.5" customHeight="1">
      <c r="A1057" s="48" t="s">
        <v>926</v>
      </c>
      <c r="B1057" s="44"/>
      <c r="C1057" s="44"/>
      <c r="D1057" s="34">
        <f t="shared" si="16"/>
      </c>
      <c r="E1057" s="44"/>
    </row>
    <row r="1058" spans="1:5" ht="19.5" customHeight="1">
      <c r="A1058" s="48" t="s">
        <v>927</v>
      </c>
      <c r="B1058" s="44"/>
      <c r="C1058" s="44"/>
      <c r="D1058" s="34">
        <f t="shared" si="16"/>
      </c>
      <c r="E1058" s="44"/>
    </row>
    <row r="1059" spans="1:5" ht="19.5" customHeight="1">
      <c r="A1059" s="48" t="s">
        <v>929</v>
      </c>
      <c r="B1059" s="44"/>
      <c r="C1059" s="44"/>
      <c r="D1059" s="34">
        <f t="shared" si="16"/>
      </c>
      <c r="E1059" s="44"/>
    </row>
    <row r="1060" spans="1:5" ht="19.5" customHeight="1">
      <c r="A1060" s="48" t="s">
        <v>1092</v>
      </c>
      <c r="B1060" s="44"/>
      <c r="C1060" s="44"/>
      <c r="D1060" s="34">
        <f t="shared" si="16"/>
      </c>
      <c r="E1060" s="44"/>
    </row>
    <row r="1061" spans="1:5" ht="19.5" customHeight="1">
      <c r="A1061" s="48" t="s">
        <v>1094</v>
      </c>
      <c r="B1061" s="44"/>
      <c r="C1061" s="44"/>
      <c r="D1061" s="34">
        <f t="shared" si="16"/>
      </c>
      <c r="E1061" s="44"/>
    </row>
    <row r="1062" spans="1:5" ht="19.5" customHeight="1">
      <c r="A1062" s="48" t="s">
        <v>1095</v>
      </c>
      <c r="B1062" s="44"/>
      <c r="C1062" s="44"/>
      <c r="D1062" s="34">
        <f t="shared" si="16"/>
      </c>
      <c r="E1062" s="44"/>
    </row>
    <row r="1063" spans="1:5" ht="19.5" customHeight="1">
      <c r="A1063" s="48" t="s">
        <v>1096</v>
      </c>
      <c r="B1063" s="44"/>
      <c r="C1063" s="44"/>
      <c r="D1063" s="34">
        <f t="shared" si="16"/>
      </c>
      <c r="E1063" s="44"/>
    </row>
    <row r="1064" spans="1:5" ht="19.5" customHeight="1">
      <c r="A1064" s="48" t="s">
        <v>1097</v>
      </c>
      <c r="B1064" s="44"/>
      <c r="C1064" s="44"/>
      <c r="D1064" s="34">
        <f t="shared" si="16"/>
      </c>
      <c r="E1064" s="44"/>
    </row>
    <row r="1065" spans="1:5" ht="19.5" customHeight="1">
      <c r="A1065" s="48" t="s">
        <v>1098</v>
      </c>
      <c r="B1065" s="44"/>
      <c r="C1065" s="44"/>
      <c r="D1065" s="34">
        <f t="shared" si="16"/>
      </c>
      <c r="E1065" s="44"/>
    </row>
    <row r="1066" spans="1:5" ht="19.5" customHeight="1">
      <c r="A1066" s="48" t="s">
        <v>1100</v>
      </c>
      <c r="B1066" s="44"/>
      <c r="C1066" s="44"/>
      <c r="D1066" s="34">
        <f t="shared" si="16"/>
      </c>
      <c r="E1066" s="44"/>
    </row>
    <row r="1067" spans="1:5" ht="19.5" customHeight="1">
      <c r="A1067" s="48" t="s">
        <v>1069</v>
      </c>
      <c r="B1067" s="44"/>
      <c r="C1067" s="44"/>
      <c r="D1067" s="34">
        <f t="shared" si="16"/>
      </c>
      <c r="E1067" s="44"/>
    </row>
    <row r="1068" spans="1:5" ht="19.5" customHeight="1">
      <c r="A1068" s="48" t="s">
        <v>1103</v>
      </c>
      <c r="B1068" s="44"/>
      <c r="C1068" s="44"/>
      <c r="D1068" s="34">
        <f t="shared" si="16"/>
      </c>
      <c r="E1068" s="44"/>
    </row>
    <row r="1069" spans="1:5" ht="19.5" customHeight="1">
      <c r="A1069" s="48" t="s">
        <v>1105</v>
      </c>
      <c r="B1069" s="44"/>
      <c r="C1069" s="44"/>
      <c r="D1069" s="34">
        <f t="shared" si="16"/>
      </c>
      <c r="E1069" s="44"/>
    </row>
    <row r="1070" spans="1:5" ht="19.5" customHeight="1">
      <c r="A1070" s="48" t="s">
        <v>223</v>
      </c>
      <c r="B1070" s="34">
        <f>SUM(B1071:B1077)</f>
        <v>30</v>
      </c>
      <c r="C1070" s="34">
        <f>SUM(C1071:C1077)</f>
        <v>60</v>
      </c>
      <c r="D1070" s="34">
        <f t="shared" si="16"/>
        <v>200</v>
      </c>
      <c r="E1070" s="44"/>
    </row>
    <row r="1071" spans="1:5" ht="19.5" customHeight="1">
      <c r="A1071" s="48" t="s">
        <v>926</v>
      </c>
      <c r="B1071" s="44"/>
      <c r="C1071" s="44">
        <v>10</v>
      </c>
      <c r="D1071" s="34">
        <f t="shared" si="16"/>
      </c>
      <c r="E1071" s="44"/>
    </row>
    <row r="1072" spans="1:5" ht="19.5" customHeight="1">
      <c r="A1072" s="48" t="s">
        <v>927</v>
      </c>
      <c r="B1072" s="44"/>
      <c r="C1072" s="44"/>
      <c r="D1072" s="34">
        <f t="shared" si="16"/>
      </c>
      <c r="E1072" s="44"/>
    </row>
    <row r="1073" spans="1:5" ht="19.5" customHeight="1">
      <c r="A1073" s="48" t="s">
        <v>929</v>
      </c>
      <c r="B1073" s="44"/>
      <c r="C1073" s="44"/>
      <c r="D1073" s="34">
        <f t="shared" si="16"/>
      </c>
      <c r="E1073" s="44"/>
    </row>
    <row r="1074" spans="1:5" ht="19.5" customHeight="1">
      <c r="A1074" s="48" t="s">
        <v>1111</v>
      </c>
      <c r="B1074" s="44">
        <v>5</v>
      </c>
      <c r="C1074" s="44">
        <v>30</v>
      </c>
      <c r="D1074" s="34">
        <f t="shared" si="16"/>
        <v>600</v>
      </c>
      <c r="E1074" s="44"/>
    </row>
    <row r="1075" spans="1:5" ht="19.5" customHeight="1">
      <c r="A1075" s="48" t="s">
        <v>1113</v>
      </c>
      <c r="B1075" s="44">
        <v>10</v>
      </c>
      <c r="C1075" s="44">
        <v>10</v>
      </c>
      <c r="D1075" s="34">
        <f t="shared" si="16"/>
        <v>100</v>
      </c>
      <c r="E1075" s="44"/>
    </row>
    <row r="1076" spans="1:5" ht="19.5" customHeight="1">
      <c r="A1076" s="48" t="s">
        <v>1115</v>
      </c>
      <c r="B1076" s="44"/>
      <c r="C1076" s="44"/>
      <c r="D1076" s="34">
        <f t="shared" si="16"/>
      </c>
      <c r="E1076" s="44"/>
    </row>
    <row r="1077" spans="1:5" ht="19.5" customHeight="1">
      <c r="A1077" s="48" t="s">
        <v>1117</v>
      </c>
      <c r="B1077" s="44">
        <v>15</v>
      </c>
      <c r="C1077" s="44">
        <v>10</v>
      </c>
      <c r="D1077" s="34">
        <f t="shared" si="16"/>
        <v>66.7</v>
      </c>
      <c r="E1077" s="44"/>
    </row>
    <row r="1078" spans="1:5" ht="19.5" customHeight="1">
      <c r="A1078" s="48" t="s">
        <v>224</v>
      </c>
      <c r="B1078" s="34">
        <f>SUM(B1079:B1083)</f>
        <v>0</v>
      </c>
      <c r="C1078" s="34">
        <f>SUM(C1079:C1083)</f>
        <v>0</v>
      </c>
      <c r="D1078" s="34">
        <f t="shared" si="16"/>
      </c>
      <c r="E1078" s="44"/>
    </row>
    <row r="1079" spans="1:5" ht="19.5" customHeight="1">
      <c r="A1079" s="48" t="s">
        <v>926</v>
      </c>
      <c r="B1079" s="44"/>
      <c r="C1079" s="44"/>
      <c r="D1079" s="34">
        <f t="shared" si="16"/>
      </c>
      <c r="E1079" s="44"/>
    </row>
    <row r="1080" spans="1:5" ht="19.5" customHeight="1">
      <c r="A1080" s="48" t="s">
        <v>927</v>
      </c>
      <c r="B1080" s="44"/>
      <c r="C1080" s="44"/>
      <c r="D1080" s="34">
        <f t="shared" si="16"/>
      </c>
      <c r="E1080" s="44"/>
    </row>
    <row r="1081" spans="1:5" ht="19.5" customHeight="1">
      <c r="A1081" s="48" t="s">
        <v>929</v>
      </c>
      <c r="B1081" s="44"/>
      <c r="C1081" s="44"/>
      <c r="D1081" s="34">
        <f t="shared" si="16"/>
      </c>
      <c r="E1081" s="44"/>
    </row>
    <row r="1082" spans="1:5" ht="19.5" customHeight="1">
      <c r="A1082" s="48" t="s">
        <v>1119</v>
      </c>
      <c r="B1082" s="44"/>
      <c r="C1082" s="44"/>
      <c r="D1082" s="34">
        <f t="shared" si="16"/>
      </c>
      <c r="E1082" s="44"/>
    </row>
    <row r="1083" spans="1:5" ht="19.5" customHeight="1">
      <c r="A1083" s="48" t="s">
        <v>1120</v>
      </c>
      <c r="B1083" s="44"/>
      <c r="C1083" s="44"/>
      <c r="D1083" s="34">
        <f t="shared" si="16"/>
      </c>
      <c r="E1083" s="44"/>
    </row>
    <row r="1084" spans="1:5" ht="19.5" customHeight="1">
      <c r="A1084" s="48" t="s">
        <v>225</v>
      </c>
      <c r="B1084" s="34">
        <f>SUM(B1085:B1090)</f>
        <v>0</v>
      </c>
      <c r="C1084" s="34">
        <f>SUM(C1085:C1090)</f>
        <v>0</v>
      </c>
      <c r="D1084" s="34">
        <f t="shared" si="16"/>
      </c>
      <c r="E1084" s="44"/>
    </row>
    <row r="1085" spans="1:5" ht="19.5" customHeight="1">
      <c r="A1085" s="48" t="s">
        <v>926</v>
      </c>
      <c r="B1085" s="44"/>
      <c r="C1085" s="44"/>
      <c r="D1085" s="34">
        <f t="shared" si="16"/>
      </c>
      <c r="E1085" s="44"/>
    </row>
    <row r="1086" spans="1:5" ht="19.5" customHeight="1">
      <c r="A1086" s="48" t="s">
        <v>927</v>
      </c>
      <c r="B1086" s="44"/>
      <c r="C1086" s="44"/>
      <c r="D1086" s="34">
        <f t="shared" si="16"/>
      </c>
      <c r="E1086" s="44"/>
    </row>
    <row r="1087" spans="1:5" ht="19.5" customHeight="1">
      <c r="A1087" s="48" t="s">
        <v>929</v>
      </c>
      <c r="B1087" s="44"/>
      <c r="C1087" s="44"/>
      <c r="D1087" s="34">
        <f t="shared" si="16"/>
      </c>
      <c r="E1087" s="44"/>
    </row>
    <row r="1088" spans="1:5" ht="19.5" customHeight="1">
      <c r="A1088" s="48" t="s">
        <v>1123</v>
      </c>
      <c r="B1088" s="44"/>
      <c r="C1088" s="44"/>
      <c r="D1088" s="34">
        <f t="shared" si="16"/>
      </c>
      <c r="E1088" s="44"/>
    </row>
    <row r="1089" spans="1:5" ht="19.5" customHeight="1">
      <c r="A1089" s="48" t="s">
        <v>1125</v>
      </c>
      <c r="B1089" s="44"/>
      <c r="C1089" s="44"/>
      <c r="D1089" s="34">
        <f t="shared" si="16"/>
      </c>
      <c r="E1089" s="44"/>
    </row>
    <row r="1090" spans="1:5" ht="19.5" customHeight="1">
      <c r="A1090" s="48" t="s">
        <v>1126</v>
      </c>
      <c r="B1090" s="44"/>
      <c r="C1090" s="44"/>
      <c r="D1090" s="34">
        <f t="shared" si="16"/>
      </c>
      <c r="E1090" s="44"/>
    </row>
    <row r="1091" spans="1:5" ht="19.5" customHeight="1">
      <c r="A1091" s="48" t="s">
        <v>226</v>
      </c>
      <c r="B1091" s="34">
        <f>SUM(B1092:B1097)</f>
        <v>0</v>
      </c>
      <c r="C1091" s="34">
        <f>SUM(C1092:C1097)</f>
        <v>0</v>
      </c>
      <c r="D1091" s="34">
        <f t="shared" si="16"/>
      </c>
      <c r="E1091" s="44"/>
    </row>
    <row r="1092" spans="1:5" ht="19.5" customHeight="1">
      <c r="A1092" s="48" t="s">
        <v>1127</v>
      </c>
      <c r="B1092" s="44"/>
      <c r="C1092" s="44"/>
      <c r="D1092" s="34">
        <f t="shared" si="16"/>
      </c>
      <c r="E1092" s="44"/>
    </row>
    <row r="1093" spans="1:5" ht="19.5" customHeight="1">
      <c r="A1093" s="48" t="s">
        <v>1128</v>
      </c>
      <c r="B1093" s="44"/>
      <c r="C1093" s="44"/>
      <c r="D1093" s="34">
        <f aca="true" t="shared" si="17" ref="D1093:D1156">IF(B1093=0,"",ROUND(C1093/B1093*100,1))</f>
      </c>
      <c r="E1093" s="44"/>
    </row>
    <row r="1094" spans="1:5" ht="19.5" customHeight="1">
      <c r="A1094" s="48" t="s">
        <v>1130</v>
      </c>
      <c r="B1094" s="44"/>
      <c r="C1094" s="44"/>
      <c r="D1094" s="34">
        <f t="shared" si="17"/>
      </c>
      <c r="E1094" s="44"/>
    </row>
    <row r="1095" spans="1:5" ht="19.5" customHeight="1">
      <c r="A1095" s="48" t="s">
        <v>1132</v>
      </c>
      <c r="B1095" s="44"/>
      <c r="C1095" s="44"/>
      <c r="D1095" s="34">
        <f t="shared" si="17"/>
      </c>
      <c r="E1095" s="44"/>
    </row>
    <row r="1096" spans="1:5" ht="19.5" customHeight="1">
      <c r="A1096" s="48" t="s">
        <v>1133</v>
      </c>
      <c r="B1096" s="44"/>
      <c r="C1096" s="44"/>
      <c r="D1096" s="34">
        <f t="shared" si="17"/>
      </c>
      <c r="E1096" s="44"/>
    </row>
    <row r="1097" spans="1:5" ht="19.5" customHeight="1">
      <c r="A1097" s="48" t="s">
        <v>1135</v>
      </c>
      <c r="B1097" s="44"/>
      <c r="C1097" s="44"/>
      <c r="D1097" s="34">
        <f t="shared" si="17"/>
      </c>
      <c r="E1097" s="44"/>
    </row>
    <row r="1098" spans="1:5" ht="19.5" customHeight="1">
      <c r="A1098" s="48" t="s">
        <v>227</v>
      </c>
      <c r="B1098" s="34">
        <f>SUM(B1099,B1109,B1116,B1122,)</f>
        <v>0</v>
      </c>
      <c r="C1098" s="34">
        <f>SUM(C1099,C1109,C1116,C1122,)</f>
        <v>0</v>
      </c>
      <c r="D1098" s="34">
        <f t="shared" si="17"/>
      </c>
      <c r="E1098" s="44"/>
    </row>
    <row r="1099" spans="1:5" ht="19.5" customHeight="1">
      <c r="A1099" s="48" t="s">
        <v>228</v>
      </c>
      <c r="B1099" s="34">
        <f>SUM(B1100:B1108)</f>
        <v>0</v>
      </c>
      <c r="C1099" s="34">
        <f>SUM(C1100:C1108)</f>
        <v>0</v>
      </c>
      <c r="D1099" s="34">
        <f t="shared" si="17"/>
      </c>
      <c r="E1099" s="44"/>
    </row>
    <row r="1100" spans="1:5" ht="19.5" customHeight="1">
      <c r="A1100" s="48" t="s">
        <v>926</v>
      </c>
      <c r="B1100" s="44"/>
      <c r="C1100" s="44"/>
      <c r="D1100" s="34">
        <f t="shared" si="17"/>
      </c>
      <c r="E1100" s="44"/>
    </row>
    <row r="1101" spans="1:5" ht="19.5" customHeight="1">
      <c r="A1101" s="48" t="s">
        <v>927</v>
      </c>
      <c r="B1101" s="44"/>
      <c r="C1101" s="44"/>
      <c r="D1101" s="34">
        <f t="shared" si="17"/>
      </c>
      <c r="E1101" s="44"/>
    </row>
    <row r="1102" spans="1:5" ht="19.5" customHeight="1">
      <c r="A1102" s="48" t="s">
        <v>929</v>
      </c>
      <c r="B1102" s="44"/>
      <c r="C1102" s="44"/>
      <c r="D1102" s="34">
        <f t="shared" si="17"/>
      </c>
      <c r="E1102" s="44"/>
    </row>
    <row r="1103" spans="1:5" ht="19.5" customHeight="1">
      <c r="A1103" s="48" t="s">
        <v>1137</v>
      </c>
      <c r="B1103" s="44"/>
      <c r="C1103" s="44"/>
      <c r="D1103" s="34">
        <f t="shared" si="17"/>
      </c>
      <c r="E1103" s="44"/>
    </row>
    <row r="1104" spans="1:5" ht="19.5" customHeight="1">
      <c r="A1104" s="48" t="s">
        <v>1139</v>
      </c>
      <c r="B1104" s="44"/>
      <c r="C1104" s="44"/>
      <c r="D1104" s="34">
        <f t="shared" si="17"/>
      </c>
      <c r="E1104" s="44"/>
    </row>
    <row r="1105" spans="1:5" ht="19.5" customHeight="1">
      <c r="A1105" s="48" t="s">
        <v>1140</v>
      </c>
      <c r="B1105" s="44"/>
      <c r="C1105" s="44"/>
      <c r="D1105" s="34">
        <f t="shared" si="17"/>
      </c>
      <c r="E1105" s="44"/>
    </row>
    <row r="1106" spans="1:5" ht="19.5" customHeight="1">
      <c r="A1106" s="48" t="s">
        <v>1142</v>
      </c>
      <c r="B1106" s="44"/>
      <c r="C1106" s="44"/>
      <c r="D1106" s="34">
        <f t="shared" si="17"/>
      </c>
      <c r="E1106" s="44"/>
    </row>
    <row r="1107" spans="1:5" ht="19.5" customHeight="1">
      <c r="A1107" s="48" t="s">
        <v>956</v>
      </c>
      <c r="B1107" s="44"/>
      <c r="C1107" s="44"/>
      <c r="D1107" s="34">
        <f t="shared" si="17"/>
      </c>
      <c r="E1107" s="44"/>
    </row>
    <row r="1108" spans="1:5" ht="19.5" customHeight="1">
      <c r="A1108" s="48" t="s">
        <v>1144</v>
      </c>
      <c r="B1108" s="44"/>
      <c r="C1108" s="44"/>
      <c r="D1108" s="34">
        <f t="shared" si="17"/>
      </c>
      <c r="E1108" s="44"/>
    </row>
    <row r="1109" spans="1:5" ht="19.5" customHeight="1">
      <c r="A1109" s="48" t="s">
        <v>229</v>
      </c>
      <c r="B1109" s="34">
        <f>SUM(B1110:B1115)</f>
        <v>0</v>
      </c>
      <c r="C1109" s="34">
        <f>SUM(C1110:C1115)</f>
        <v>0</v>
      </c>
      <c r="D1109" s="34">
        <f t="shared" si="17"/>
      </c>
      <c r="E1109" s="44"/>
    </row>
    <row r="1110" spans="1:5" ht="19.5" customHeight="1">
      <c r="A1110" s="48" t="s">
        <v>926</v>
      </c>
      <c r="B1110" s="44"/>
      <c r="C1110" s="44"/>
      <c r="D1110" s="34">
        <f t="shared" si="17"/>
      </c>
      <c r="E1110" s="44"/>
    </row>
    <row r="1111" spans="1:5" ht="19.5" customHeight="1">
      <c r="A1111" s="48" t="s">
        <v>927</v>
      </c>
      <c r="B1111" s="44"/>
      <c r="C1111" s="44"/>
      <c r="D1111" s="34">
        <f t="shared" si="17"/>
      </c>
      <c r="E1111" s="44"/>
    </row>
    <row r="1112" spans="1:5" ht="19.5" customHeight="1">
      <c r="A1112" s="48" t="s">
        <v>929</v>
      </c>
      <c r="B1112" s="44"/>
      <c r="C1112" s="44"/>
      <c r="D1112" s="34">
        <f t="shared" si="17"/>
      </c>
      <c r="E1112" s="44"/>
    </row>
    <row r="1113" spans="1:5" ht="19.5" customHeight="1">
      <c r="A1113" s="48" t="s">
        <v>1121</v>
      </c>
      <c r="B1113" s="44"/>
      <c r="C1113" s="44"/>
      <c r="D1113" s="34">
        <f t="shared" si="17"/>
      </c>
      <c r="E1113" s="44"/>
    </row>
    <row r="1114" spans="1:5" ht="19.5" customHeight="1">
      <c r="A1114" s="48" t="s">
        <v>1122</v>
      </c>
      <c r="B1114" s="44"/>
      <c r="C1114" s="44"/>
      <c r="D1114" s="34">
        <f t="shared" si="17"/>
      </c>
      <c r="E1114" s="44"/>
    </row>
    <row r="1115" spans="1:5" ht="19.5" customHeight="1">
      <c r="A1115" s="48" t="s">
        <v>1124</v>
      </c>
      <c r="B1115" s="44"/>
      <c r="C1115" s="44"/>
      <c r="D1115" s="34">
        <f t="shared" si="17"/>
      </c>
      <c r="E1115" s="44"/>
    </row>
    <row r="1116" spans="1:5" ht="19.5" customHeight="1">
      <c r="A1116" s="48" t="s">
        <v>230</v>
      </c>
      <c r="B1116" s="34">
        <f>SUM(B1117:B1121)</f>
        <v>0</v>
      </c>
      <c r="C1116" s="34">
        <f>SUM(C1117:C1121)</f>
        <v>0</v>
      </c>
      <c r="D1116" s="34">
        <f t="shared" si="17"/>
      </c>
      <c r="E1116" s="44"/>
    </row>
    <row r="1117" spans="1:5" ht="19.5" customHeight="1">
      <c r="A1117" s="48" t="s">
        <v>926</v>
      </c>
      <c r="B1117" s="44"/>
      <c r="C1117" s="44"/>
      <c r="D1117" s="34">
        <f t="shared" si="17"/>
      </c>
      <c r="E1117" s="44"/>
    </row>
    <row r="1118" spans="1:5" ht="19.5" customHeight="1">
      <c r="A1118" s="48" t="s">
        <v>927</v>
      </c>
      <c r="B1118" s="44"/>
      <c r="C1118" s="44"/>
      <c r="D1118" s="34">
        <f t="shared" si="17"/>
      </c>
      <c r="E1118" s="44"/>
    </row>
    <row r="1119" spans="1:5" ht="19.5" customHeight="1">
      <c r="A1119" s="48" t="s">
        <v>929</v>
      </c>
      <c r="B1119" s="44"/>
      <c r="C1119" s="44"/>
      <c r="D1119" s="34">
        <f t="shared" si="17"/>
      </c>
      <c r="E1119" s="44"/>
    </row>
    <row r="1120" spans="1:5" ht="19.5" customHeight="1">
      <c r="A1120" s="48" t="s">
        <v>1129</v>
      </c>
      <c r="B1120" s="44"/>
      <c r="C1120" s="44"/>
      <c r="D1120" s="34">
        <f t="shared" si="17"/>
      </c>
      <c r="E1120" s="44"/>
    </row>
    <row r="1121" spans="1:5" ht="19.5" customHeight="1">
      <c r="A1121" s="48" t="s">
        <v>1131</v>
      </c>
      <c r="B1121" s="44"/>
      <c r="C1121" s="44"/>
      <c r="D1121" s="34">
        <f t="shared" si="17"/>
      </c>
      <c r="E1121" s="44"/>
    </row>
    <row r="1122" spans="1:5" ht="19.5" customHeight="1">
      <c r="A1122" s="48" t="s">
        <v>231</v>
      </c>
      <c r="B1122" s="34">
        <f>SUM(B1123:B1124)</f>
        <v>0</v>
      </c>
      <c r="C1122" s="34">
        <f>SUM(C1123:C1124)</f>
        <v>0</v>
      </c>
      <c r="D1122" s="34">
        <f t="shared" si="17"/>
      </c>
      <c r="E1122" s="44"/>
    </row>
    <row r="1123" spans="1:5" ht="19.5" customHeight="1">
      <c r="A1123" s="48" t="s">
        <v>1134</v>
      </c>
      <c r="B1123" s="44"/>
      <c r="C1123" s="44"/>
      <c r="D1123" s="34">
        <f t="shared" si="17"/>
      </c>
      <c r="E1123" s="44"/>
    </row>
    <row r="1124" spans="1:5" ht="19.5" customHeight="1">
      <c r="A1124" s="48" t="s">
        <v>1136</v>
      </c>
      <c r="B1124" s="44"/>
      <c r="C1124" s="44"/>
      <c r="D1124" s="34">
        <f t="shared" si="17"/>
      </c>
      <c r="E1124" s="44"/>
    </row>
    <row r="1125" spans="1:5" ht="19.5" customHeight="1">
      <c r="A1125" s="48" t="s">
        <v>232</v>
      </c>
      <c r="B1125" s="34">
        <f>SUM(B1126,B1133,B1139,)</f>
        <v>0</v>
      </c>
      <c r="C1125" s="34">
        <f>SUM(C1126,C1133,C1139,)</f>
        <v>0</v>
      </c>
      <c r="D1125" s="34">
        <f t="shared" si="17"/>
      </c>
      <c r="E1125" s="44"/>
    </row>
    <row r="1126" spans="1:5" ht="19.5" customHeight="1">
      <c r="A1126" s="48" t="s">
        <v>233</v>
      </c>
      <c r="B1126" s="34">
        <f>SUM(B1127:B1132)</f>
        <v>0</v>
      </c>
      <c r="C1126" s="34">
        <f>SUM(C1127:C1132)</f>
        <v>0</v>
      </c>
      <c r="D1126" s="34">
        <f t="shared" si="17"/>
      </c>
      <c r="E1126" s="44"/>
    </row>
    <row r="1127" spans="1:5" ht="19.5" customHeight="1">
      <c r="A1127" s="48" t="s">
        <v>926</v>
      </c>
      <c r="B1127" s="44"/>
      <c r="C1127" s="44"/>
      <c r="D1127" s="34">
        <f t="shared" si="17"/>
      </c>
      <c r="E1127" s="44"/>
    </row>
    <row r="1128" spans="1:5" ht="19.5" customHeight="1">
      <c r="A1128" s="48" t="s">
        <v>927</v>
      </c>
      <c r="B1128" s="44"/>
      <c r="C1128" s="44"/>
      <c r="D1128" s="34">
        <f t="shared" si="17"/>
      </c>
      <c r="E1128" s="44"/>
    </row>
    <row r="1129" spans="1:5" ht="19.5" customHeight="1">
      <c r="A1129" s="48" t="s">
        <v>929</v>
      </c>
      <c r="B1129" s="44"/>
      <c r="C1129" s="44"/>
      <c r="D1129" s="34">
        <f t="shared" si="17"/>
      </c>
      <c r="E1129" s="44"/>
    </row>
    <row r="1130" spans="1:5" ht="19.5" customHeight="1">
      <c r="A1130" s="48" t="s">
        <v>1138</v>
      </c>
      <c r="B1130" s="44"/>
      <c r="C1130" s="44"/>
      <c r="D1130" s="34">
        <f t="shared" si="17"/>
      </c>
      <c r="E1130" s="44"/>
    </row>
    <row r="1131" spans="1:5" ht="19.5" customHeight="1">
      <c r="A1131" s="48" t="s">
        <v>956</v>
      </c>
      <c r="B1131" s="44"/>
      <c r="C1131" s="44"/>
      <c r="D1131" s="34">
        <f t="shared" si="17"/>
      </c>
      <c r="E1131" s="44"/>
    </row>
    <row r="1132" spans="1:5" ht="19.5" customHeight="1">
      <c r="A1132" s="48" t="s">
        <v>1141</v>
      </c>
      <c r="B1132" s="44"/>
      <c r="C1132" s="44"/>
      <c r="D1132" s="34">
        <f t="shared" si="17"/>
      </c>
      <c r="E1132" s="44"/>
    </row>
    <row r="1133" spans="1:5" ht="19.5" customHeight="1">
      <c r="A1133" s="48" t="s">
        <v>234</v>
      </c>
      <c r="B1133" s="34">
        <f>SUM(B1134:B1138)</f>
        <v>0</v>
      </c>
      <c r="C1133" s="34">
        <f>SUM(C1134:C1138)</f>
        <v>0</v>
      </c>
      <c r="D1133" s="34">
        <f t="shared" si="17"/>
      </c>
      <c r="E1133" s="44"/>
    </row>
    <row r="1134" spans="1:5" ht="19.5" customHeight="1">
      <c r="A1134" s="48" t="s">
        <v>1143</v>
      </c>
      <c r="B1134" s="44"/>
      <c r="C1134" s="44"/>
      <c r="D1134" s="34">
        <f t="shared" si="17"/>
      </c>
      <c r="E1134" s="44"/>
    </row>
    <row r="1135" spans="1:5" ht="19.5" customHeight="1">
      <c r="A1135" s="48" t="s">
        <v>1145</v>
      </c>
      <c r="B1135" s="44"/>
      <c r="C1135" s="44"/>
      <c r="D1135" s="34">
        <f t="shared" si="17"/>
      </c>
      <c r="E1135" s="44"/>
    </row>
    <row r="1136" spans="1:5" ht="19.5" customHeight="1">
      <c r="A1136" s="48" t="s">
        <v>1146</v>
      </c>
      <c r="B1136" s="44"/>
      <c r="C1136" s="44"/>
      <c r="D1136" s="34">
        <f t="shared" si="17"/>
      </c>
      <c r="E1136" s="44"/>
    </row>
    <row r="1137" spans="1:5" ht="19.5" customHeight="1">
      <c r="A1137" s="48" t="s">
        <v>1147</v>
      </c>
      <c r="B1137" s="44"/>
      <c r="C1137" s="44"/>
      <c r="D1137" s="34">
        <f t="shared" si="17"/>
      </c>
      <c r="E1137" s="44"/>
    </row>
    <row r="1138" spans="1:5" ht="19.5" customHeight="1">
      <c r="A1138" s="48" t="s">
        <v>1149</v>
      </c>
      <c r="B1138" s="44"/>
      <c r="C1138" s="44"/>
      <c r="D1138" s="34">
        <f t="shared" si="17"/>
      </c>
      <c r="E1138" s="44"/>
    </row>
    <row r="1139" spans="1:5" ht="19.5" customHeight="1">
      <c r="A1139" s="48" t="s">
        <v>235</v>
      </c>
      <c r="B1139" s="44"/>
      <c r="C1139" s="44"/>
      <c r="D1139" s="34">
        <f t="shared" si="17"/>
      </c>
      <c r="E1139" s="44"/>
    </row>
    <row r="1140" spans="1:5" ht="19.5" customHeight="1">
      <c r="A1140" s="48" t="s">
        <v>236</v>
      </c>
      <c r="B1140" s="34">
        <f>SUM(B1141:B1149)</f>
        <v>0</v>
      </c>
      <c r="C1140" s="34">
        <f>SUM(C1141:C1149)</f>
        <v>0</v>
      </c>
      <c r="D1140" s="34">
        <f t="shared" si="17"/>
      </c>
      <c r="E1140" s="44"/>
    </row>
    <row r="1141" spans="1:5" ht="19.5" customHeight="1">
      <c r="A1141" s="48" t="s">
        <v>237</v>
      </c>
      <c r="B1141" s="44"/>
      <c r="C1141" s="44"/>
      <c r="D1141" s="34">
        <f t="shared" si="17"/>
      </c>
      <c r="E1141" s="44"/>
    </row>
    <row r="1142" spans="1:5" ht="19.5" customHeight="1">
      <c r="A1142" s="48" t="s">
        <v>238</v>
      </c>
      <c r="B1142" s="44"/>
      <c r="C1142" s="44"/>
      <c r="D1142" s="34">
        <f t="shared" si="17"/>
      </c>
      <c r="E1142" s="44"/>
    </row>
    <row r="1143" spans="1:5" ht="19.5" customHeight="1">
      <c r="A1143" s="48" t="s">
        <v>239</v>
      </c>
      <c r="B1143" s="44"/>
      <c r="C1143" s="44"/>
      <c r="D1143" s="34">
        <f t="shared" si="17"/>
      </c>
      <c r="E1143" s="44"/>
    </row>
    <row r="1144" spans="1:5" ht="19.5" customHeight="1">
      <c r="A1144" s="48" t="s">
        <v>240</v>
      </c>
      <c r="B1144" s="44"/>
      <c r="C1144" s="44"/>
      <c r="D1144" s="34">
        <f t="shared" si="17"/>
      </c>
      <c r="E1144" s="44"/>
    </row>
    <row r="1145" spans="1:5" ht="19.5" customHeight="1">
      <c r="A1145" s="48" t="s">
        <v>241</v>
      </c>
      <c r="B1145" s="44"/>
      <c r="C1145" s="44"/>
      <c r="D1145" s="34">
        <f t="shared" si="17"/>
      </c>
      <c r="E1145" s="44"/>
    </row>
    <row r="1146" spans="1:5" ht="19.5" customHeight="1">
      <c r="A1146" s="48" t="s">
        <v>200</v>
      </c>
      <c r="B1146" s="44"/>
      <c r="C1146" s="44"/>
      <c r="D1146" s="34">
        <f t="shared" si="17"/>
      </c>
      <c r="E1146" s="44"/>
    </row>
    <row r="1147" spans="1:5" ht="19.5" customHeight="1">
      <c r="A1147" s="48" t="s">
        <v>242</v>
      </c>
      <c r="B1147" s="44"/>
      <c r="C1147" s="44"/>
      <c r="D1147" s="34">
        <f t="shared" si="17"/>
      </c>
      <c r="E1147" s="44"/>
    </row>
    <row r="1148" spans="1:5" ht="19.5" customHeight="1">
      <c r="A1148" s="48" t="s">
        <v>243</v>
      </c>
      <c r="B1148" s="44"/>
      <c r="C1148" s="44"/>
      <c r="D1148" s="34">
        <f t="shared" si="17"/>
      </c>
      <c r="E1148" s="44"/>
    </row>
    <row r="1149" spans="1:5" ht="19.5" customHeight="1">
      <c r="A1149" s="48" t="s">
        <v>244</v>
      </c>
      <c r="B1149" s="44"/>
      <c r="C1149" s="44"/>
      <c r="D1149" s="34">
        <f t="shared" si="17"/>
      </c>
      <c r="E1149" s="44"/>
    </row>
    <row r="1150" spans="1:5" ht="19.5" customHeight="1">
      <c r="A1150" s="48" t="s">
        <v>245</v>
      </c>
      <c r="B1150" s="34">
        <f>SUM(B1151,B1171,B1191,B1200,B1213,B1228,)</f>
        <v>0</v>
      </c>
      <c r="C1150" s="34">
        <f>SUM(C1151,C1171,C1191,C1200,C1213,C1228,)</f>
        <v>0</v>
      </c>
      <c r="D1150" s="34">
        <f t="shared" si="17"/>
      </c>
      <c r="E1150" s="44"/>
    </row>
    <row r="1151" spans="1:5" ht="19.5" customHeight="1">
      <c r="A1151" s="48" t="s">
        <v>246</v>
      </c>
      <c r="B1151" s="34">
        <f>SUM(B1152:B1170)</f>
        <v>0</v>
      </c>
      <c r="C1151" s="34">
        <f>SUM(C1152:C1170)</f>
        <v>0</v>
      </c>
      <c r="D1151" s="34">
        <f t="shared" si="17"/>
      </c>
      <c r="E1151" s="44"/>
    </row>
    <row r="1152" spans="1:5" ht="19.5" customHeight="1">
      <c r="A1152" s="48" t="s">
        <v>926</v>
      </c>
      <c r="B1152" s="44"/>
      <c r="C1152" s="44"/>
      <c r="D1152" s="34">
        <f t="shared" si="17"/>
      </c>
      <c r="E1152" s="44"/>
    </row>
    <row r="1153" spans="1:5" ht="19.5" customHeight="1">
      <c r="A1153" s="48" t="s">
        <v>927</v>
      </c>
      <c r="B1153" s="44"/>
      <c r="C1153" s="44"/>
      <c r="D1153" s="34">
        <f t="shared" si="17"/>
      </c>
      <c r="E1153" s="44"/>
    </row>
    <row r="1154" spans="1:5" ht="19.5" customHeight="1">
      <c r="A1154" s="48" t="s">
        <v>929</v>
      </c>
      <c r="B1154" s="44"/>
      <c r="C1154" s="44"/>
      <c r="D1154" s="34">
        <f t="shared" si="17"/>
      </c>
      <c r="E1154" s="44"/>
    </row>
    <row r="1155" spans="1:5" ht="19.5" customHeight="1">
      <c r="A1155" s="48" t="s">
        <v>1162</v>
      </c>
      <c r="B1155" s="44"/>
      <c r="C1155" s="44"/>
      <c r="D1155" s="34">
        <f t="shared" si="17"/>
      </c>
      <c r="E1155" s="44"/>
    </row>
    <row r="1156" spans="1:5" ht="19.5" customHeight="1">
      <c r="A1156" s="48" t="s">
        <v>1164</v>
      </c>
      <c r="B1156" s="44"/>
      <c r="C1156" s="44"/>
      <c r="D1156" s="34">
        <f t="shared" si="17"/>
      </c>
      <c r="E1156" s="44"/>
    </row>
    <row r="1157" spans="1:5" ht="19.5" customHeight="1">
      <c r="A1157" s="48" t="s">
        <v>1166</v>
      </c>
      <c r="B1157" s="44"/>
      <c r="C1157" s="44"/>
      <c r="D1157" s="34">
        <f aca="true" t="shared" si="18" ref="D1157:D1220">IF(B1157=0,"",ROUND(C1157/B1157*100,1))</f>
      </c>
      <c r="E1157" s="44"/>
    </row>
    <row r="1158" spans="1:5" ht="19.5" customHeight="1">
      <c r="A1158" s="48" t="s">
        <v>1168</v>
      </c>
      <c r="B1158" s="44"/>
      <c r="C1158" s="44"/>
      <c r="D1158" s="34">
        <f t="shared" si="18"/>
      </c>
      <c r="E1158" s="44"/>
    </row>
    <row r="1159" spans="1:5" ht="19.5" customHeight="1">
      <c r="A1159" s="48" t="s">
        <v>1170</v>
      </c>
      <c r="B1159" s="44"/>
      <c r="C1159" s="44"/>
      <c r="D1159" s="34">
        <f t="shared" si="18"/>
      </c>
      <c r="E1159" s="44"/>
    </row>
    <row r="1160" spans="1:5" ht="19.5" customHeight="1">
      <c r="A1160" s="48" t="s">
        <v>1172</v>
      </c>
      <c r="B1160" s="44"/>
      <c r="C1160" s="44"/>
      <c r="D1160" s="34">
        <f t="shared" si="18"/>
      </c>
      <c r="E1160" s="44"/>
    </row>
    <row r="1161" spans="1:5" ht="19.5" customHeight="1">
      <c r="A1161" s="48" t="s">
        <v>1173</v>
      </c>
      <c r="B1161" s="44"/>
      <c r="C1161" s="44"/>
      <c r="D1161" s="34">
        <f t="shared" si="18"/>
      </c>
      <c r="E1161" s="44"/>
    </row>
    <row r="1162" spans="1:5" ht="19.5" customHeight="1">
      <c r="A1162" s="48" t="s">
        <v>1175</v>
      </c>
      <c r="B1162" s="44"/>
      <c r="C1162" s="44"/>
      <c r="D1162" s="34">
        <f t="shared" si="18"/>
      </c>
      <c r="E1162" s="44"/>
    </row>
    <row r="1163" spans="1:5" ht="19.5" customHeight="1">
      <c r="A1163" s="48" t="s">
        <v>1177</v>
      </c>
      <c r="B1163" s="44"/>
      <c r="C1163" s="44"/>
      <c r="D1163" s="34">
        <f t="shared" si="18"/>
      </c>
      <c r="E1163" s="44"/>
    </row>
    <row r="1164" spans="1:5" ht="19.5" customHeight="1">
      <c r="A1164" s="48" t="s">
        <v>1148</v>
      </c>
      <c r="B1164" s="44"/>
      <c r="C1164" s="44"/>
      <c r="D1164" s="34">
        <f t="shared" si="18"/>
      </c>
      <c r="E1164" s="44"/>
    </row>
    <row r="1165" spans="1:5" ht="19.5" customHeight="1">
      <c r="A1165" s="48" t="s">
        <v>1150</v>
      </c>
      <c r="B1165" s="44"/>
      <c r="C1165" s="44"/>
      <c r="D1165" s="34">
        <f t="shared" si="18"/>
      </c>
      <c r="E1165" s="44"/>
    </row>
    <row r="1166" spans="1:5" ht="19.5" customHeight="1">
      <c r="A1166" s="48" t="s">
        <v>1151</v>
      </c>
      <c r="B1166" s="44"/>
      <c r="C1166" s="44"/>
      <c r="D1166" s="34">
        <f t="shared" si="18"/>
      </c>
      <c r="E1166" s="44"/>
    </row>
    <row r="1167" spans="1:5" ht="19.5" customHeight="1">
      <c r="A1167" s="48" t="s">
        <v>1152</v>
      </c>
      <c r="B1167" s="44"/>
      <c r="C1167" s="44"/>
      <c r="D1167" s="34">
        <f t="shared" si="18"/>
      </c>
      <c r="E1167" s="44"/>
    </row>
    <row r="1168" spans="1:5" ht="19.5" customHeight="1">
      <c r="A1168" s="48" t="s">
        <v>1153</v>
      </c>
      <c r="B1168" s="44"/>
      <c r="C1168" s="44"/>
      <c r="D1168" s="34">
        <f t="shared" si="18"/>
      </c>
      <c r="E1168" s="44"/>
    </row>
    <row r="1169" spans="1:5" ht="19.5" customHeight="1">
      <c r="A1169" s="48" t="s">
        <v>956</v>
      </c>
      <c r="B1169" s="44"/>
      <c r="C1169" s="44"/>
      <c r="D1169" s="34">
        <f t="shared" si="18"/>
      </c>
      <c r="E1169" s="44"/>
    </row>
    <row r="1170" spans="1:5" ht="19.5" customHeight="1">
      <c r="A1170" s="48" t="s">
        <v>1154</v>
      </c>
      <c r="B1170" s="44"/>
      <c r="C1170" s="44"/>
      <c r="D1170" s="34">
        <f t="shared" si="18"/>
      </c>
      <c r="E1170" s="44"/>
    </row>
    <row r="1171" spans="1:5" ht="19.5" customHeight="1">
      <c r="A1171" s="48" t="s">
        <v>247</v>
      </c>
      <c r="B1171" s="34">
        <f>SUM(B1172:B1190)</f>
        <v>0</v>
      </c>
      <c r="C1171" s="34">
        <f>SUM(C1172:C1190)</f>
        <v>0</v>
      </c>
      <c r="D1171" s="34">
        <f t="shared" si="18"/>
      </c>
      <c r="E1171" s="44"/>
    </row>
    <row r="1172" spans="1:5" ht="19.5" customHeight="1">
      <c r="A1172" s="48" t="s">
        <v>926</v>
      </c>
      <c r="B1172" s="44"/>
      <c r="C1172" s="44"/>
      <c r="D1172" s="34">
        <f t="shared" si="18"/>
      </c>
      <c r="E1172" s="44"/>
    </row>
    <row r="1173" spans="1:5" ht="19.5" customHeight="1">
      <c r="A1173" s="48" t="s">
        <v>927</v>
      </c>
      <c r="B1173" s="44"/>
      <c r="C1173" s="44"/>
      <c r="D1173" s="34">
        <f t="shared" si="18"/>
      </c>
      <c r="E1173" s="44"/>
    </row>
    <row r="1174" spans="1:5" ht="19.5" customHeight="1">
      <c r="A1174" s="48" t="s">
        <v>929</v>
      </c>
      <c r="B1174" s="44"/>
      <c r="C1174" s="44"/>
      <c r="D1174" s="34">
        <f t="shared" si="18"/>
      </c>
      <c r="E1174" s="44"/>
    </row>
    <row r="1175" spans="1:5" ht="19.5" customHeight="1">
      <c r="A1175" s="48" t="s">
        <v>1155</v>
      </c>
      <c r="B1175" s="44"/>
      <c r="C1175" s="44"/>
      <c r="D1175" s="34">
        <f t="shared" si="18"/>
      </c>
      <c r="E1175" s="44"/>
    </row>
    <row r="1176" spans="1:5" ht="19.5" customHeight="1">
      <c r="A1176" s="48" t="s">
        <v>1156</v>
      </c>
      <c r="B1176" s="44"/>
      <c r="C1176" s="44"/>
      <c r="D1176" s="34">
        <f t="shared" si="18"/>
      </c>
      <c r="E1176" s="44"/>
    </row>
    <row r="1177" spans="1:5" ht="19.5" customHeight="1">
      <c r="A1177" s="48" t="s">
        <v>1157</v>
      </c>
      <c r="B1177" s="44"/>
      <c r="C1177" s="44"/>
      <c r="D1177" s="34">
        <f t="shared" si="18"/>
      </c>
      <c r="E1177" s="44"/>
    </row>
    <row r="1178" spans="1:5" ht="19.5" customHeight="1">
      <c r="A1178" s="48" t="s">
        <v>1158</v>
      </c>
      <c r="B1178" s="44"/>
      <c r="C1178" s="44"/>
      <c r="D1178" s="34">
        <f t="shared" si="18"/>
      </c>
      <c r="E1178" s="44"/>
    </row>
    <row r="1179" spans="1:5" ht="19.5" customHeight="1">
      <c r="A1179" s="48" t="s">
        <v>1159</v>
      </c>
      <c r="B1179" s="44"/>
      <c r="C1179" s="44"/>
      <c r="D1179" s="34">
        <f t="shared" si="18"/>
      </c>
      <c r="E1179" s="44"/>
    </row>
    <row r="1180" spans="1:5" ht="19.5" customHeight="1">
      <c r="A1180" s="48" t="s">
        <v>1160</v>
      </c>
      <c r="B1180" s="44"/>
      <c r="C1180" s="44"/>
      <c r="D1180" s="34">
        <f t="shared" si="18"/>
      </c>
      <c r="E1180" s="44"/>
    </row>
    <row r="1181" spans="1:5" ht="19.5" customHeight="1">
      <c r="A1181" s="48" t="s">
        <v>1161</v>
      </c>
      <c r="B1181" s="44"/>
      <c r="C1181" s="44"/>
      <c r="D1181" s="34">
        <f t="shared" si="18"/>
      </c>
      <c r="E1181" s="44"/>
    </row>
    <row r="1182" spans="1:5" ht="19.5" customHeight="1">
      <c r="A1182" s="48" t="s">
        <v>1163</v>
      </c>
      <c r="B1182" s="44"/>
      <c r="C1182" s="44"/>
      <c r="D1182" s="34">
        <f t="shared" si="18"/>
      </c>
      <c r="E1182" s="44"/>
    </row>
    <row r="1183" spans="1:5" ht="19.5" customHeight="1">
      <c r="A1183" s="48" t="s">
        <v>1165</v>
      </c>
      <c r="B1183" s="44"/>
      <c r="C1183" s="44"/>
      <c r="D1183" s="34">
        <f t="shared" si="18"/>
      </c>
      <c r="E1183" s="44"/>
    </row>
    <row r="1184" spans="1:5" ht="19.5" customHeight="1">
      <c r="A1184" s="48" t="s">
        <v>1167</v>
      </c>
      <c r="B1184" s="44"/>
      <c r="C1184" s="44"/>
      <c r="D1184" s="34">
        <f t="shared" si="18"/>
      </c>
      <c r="E1184" s="44"/>
    </row>
    <row r="1185" spans="1:5" ht="19.5" customHeight="1">
      <c r="A1185" s="48" t="s">
        <v>1169</v>
      </c>
      <c r="B1185" s="44"/>
      <c r="C1185" s="44"/>
      <c r="D1185" s="34">
        <f t="shared" si="18"/>
      </c>
      <c r="E1185" s="44"/>
    </row>
    <row r="1186" spans="1:5" ht="19.5" customHeight="1">
      <c r="A1186" s="48" t="s">
        <v>1171</v>
      </c>
      <c r="B1186" s="44"/>
      <c r="C1186" s="44"/>
      <c r="D1186" s="34">
        <f t="shared" si="18"/>
      </c>
      <c r="E1186" s="44"/>
    </row>
    <row r="1187" spans="1:5" ht="19.5" customHeight="1">
      <c r="A1187" s="48" t="s">
        <v>1174</v>
      </c>
      <c r="B1187" s="44"/>
      <c r="C1187" s="44"/>
      <c r="D1187" s="34">
        <f t="shared" si="18"/>
      </c>
      <c r="E1187" s="44"/>
    </row>
    <row r="1188" spans="1:5" ht="19.5" customHeight="1">
      <c r="A1188" s="48" t="s">
        <v>1176</v>
      </c>
      <c r="B1188" s="44"/>
      <c r="C1188" s="44"/>
      <c r="D1188" s="34">
        <f t="shared" si="18"/>
      </c>
      <c r="E1188" s="44"/>
    </row>
    <row r="1189" spans="1:5" ht="19.5" customHeight="1">
      <c r="A1189" s="48" t="s">
        <v>956</v>
      </c>
      <c r="B1189" s="44"/>
      <c r="C1189" s="44"/>
      <c r="D1189" s="34">
        <f t="shared" si="18"/>
      </c>
      <c r="E1189" s="44"/>
    </row>
    <row r="1190" spans="1:5" ht="19.5" customHeight="1">
      <c r="A1190" s="48" t="s">
        <v>1178</v>
      </c>
      <c r="B1190" s="44"/>
      <c r="C1190" s="44"/>
      <c r="D1190" s="34">
        <f t="shared" si="18"/>
      </c>
      <c r="E1190" s="44"/>
    </row>
    <row r="1191" spans="1:5" ht="19.5" customHeight="1">
      <c r="A1191" s="48" t="s">
        <v>248</v>
      </c>
      <c r="B1191" s="34">
        <f>SUM(B1192:B1199)</f>
        <v>0</v>
      </c>
      <c r="C1191" s="34">
        <f>SUM(C1192:C1199)</f>
        <v>0</v>
      </c>
      <c r="D1191" s="34">
        <f t="shared" si="18"/>
      </c>
      <c r="E1191" s="44"/>
    </row>
    <row r="1192" spans="1:5" ht="19.5" customHeight="1">
      <c r="A1192" s="48" t="s">
        <v>926</v>
      </c>
      <c r="B1192" s="44"/>
      <c r="C1192" s="44"/>
      <c r="D1192" s="34">
        <f t="shared" si="18"/>
      </c>
      <c r="E1192" s="44"/>
    </row>
    <row r="1193" spans="1:5" ht="19.5" customHeight="1">
      <c r="A1193" s="48" t="s">
        <v>927</v>
      </c>
      <c r="B1193" s="44"/>
      <c r="C1193" s="44"/>
      <c r="D1193" s="34">
        <f t="shared" si="18"/>
      </c>
      <c r="E1193" s="44"/>
    </row>
    <row r="1194" spans="1:5" ht="19.5" customHeight="1">
      <c r="A1194" s="48" t="s">
        <v>929</v>
      </c>
      <c r="B1194" s="44"/>
      <c r="C1194" s="44"/>
      <c r="D1194" s="34">
        <f t="shared" si="18"/>
      </c>
      <c r="E1194" s="44"/>
    </row>
    <row r="1195" spans="1:5" ht="19.5" customHeight="1">
      <c r="A1195" s="48" t="s">
        <v>1184</v>
      </c>
      <c r="B1195" s="44"/>
      <c r="C1195" s="44"/>
      <c r="D1195" s="34">
        <f t="shared" si="18"/>
      </c>
      <c r="E1195" s="44"/>
    </row>
    <row r="1196" spans="1:5" ht="19.5" customHeight="1">
      <c r="A1196" s="48" t="s">
        <v>1186</v>
      </c>
      <c r="B1196" s="44"/>
      <c r="C1196" s="44"/>
      <c r="D1196" s="34">
        <f t="shared" si="18"/>
      </c>
      <c r="E1196" s="44"/>
    </row>
    <row r="1197" spans="1:5" ht="19.5" customHeight="1">
      <c r="A1197" s="48" t="s">
        <v>1188</v>
      </c>
      <c r="B1197" s="44"/>
      <c r="C1197" s="44"/>
      <c r="D1197" s="34">
        <f t="shared" si="18"/>
      </c>
      <c r="E1197" s="44"/>
    </row>
    <row r="1198" spans="1:5" ht="19.5" customHeight="1">
      <c r="A1198" s="48" t="s">
        <v>956</v>
      </c>
      <c r="B1198" s="44"/>
      <c r="C1198" s="44"/>
      <c r="D1198" s="34">
        <f t="shared" si="18"/>
      </c>
      <c r="E1198" s="44"/>
    </row>
    <row r="1199" spans="1:5" ht="19.5" customHeight="1">
      <c r="A1199" s="48" t="s">
        <v>1191</v>
      </c>
      <c r="B1199" s="44"/>
      <c r="C1199" s="44"/>
      <c r="D1199" s="34">
        <f t="shared" si="18"/>
      </c>
      <c r="E1199" s="44"/>
    </row>
    <row r="1200" spans="1:5" ht="19.5" customHeight="1">
      <c r="A1200" s="48" t="s">
        <v>249</v>
      </c>
      <c r="B1200" s="34">
        <f>SUM(B1201:B1212)</f>
        <v>0</v>
      </c>
      <c r="C1200" s="34">
        <f>SUM(C1201:C1212)</f>
        <v>0</v>
      </c>
      <c r="D1200" s="34">
        <f t="shared" si="18"/>
      </c>
      <c r="E1200" s="44"/>
    </row>
    <row r="1201" spans="1:5" ht="19.5" customHeight="1">
      <c r="A1201" s="48" t="s">
        <v>926</v>
      </c>
      <c r="B1201" s="44"/>
      <c r="C1201" s="44"/>
      <c r="D1201" s="34">
        <f t="shared" si="18"/>
      </c>
      <c r="E1201" s="44"/>
    </row>
    <row r="1202" spans="1:5" ht="19.5" customHeight="1">
      <c r="A1202" s="48" t="s">
        <v>927</v>
      </c>
      <c r="B1202" s="44"/>
      <c r="C1202" s="44"/>
      <c r="D1202" s="34">
        <f t="shared" si="18"/>
      </c>
      <c r="E1202" s="44"/>
    </row>
    <row r="1203" spans="1:5" ht="19.5" customHeight="1">
      <c r="A1203" s="48" t="s">
        <v>929</v>
      </c>
      <c r="B1203" s="44"/>
      <c r="C1203" s="44"/>
      <c r="D1203" s="34">
        <f t="shared" si="18"/>
      </c>
      <c r="E1203" s="44"/>
    </row>
    <row r="1204" spans="1:5" ht="19.5" customHeight="1">
      <c r="A1204" s="48" t="s">
        <v>1194</v>
      </c>
      <c r="B1204" s="44"/>
      <c r="C1204" s="44"/>
      <c r="D1204" s="34">
        <f t="shared" si="18"/>
      </c>
      <c r="E1204" s="44"/>
    </row>
    <row r="1205" spans="1:5" ht="19.5" customHeight="1">
      <c r="A1205" s="48" t="s">
        <v>1196</v>
      </c>
      <c r="B1205" s="44"/>
      <c r="C1205" s="44"/>
      <c r="D1205" s="34">
        <f t="shared" si="18"/>
      </c>
      <c r="E1205" s="44"/>
    </row>
    <row r="1206" spans="1:5" ht="19.5" customHeight="1">
      <c r="A1206" s="48" t="s">
        <v>1198</v>
      </c>
      <c r="B1206" s="44"/>
      <c r="C1206" s="44"/>
      <c r="D1206" s="34">
        <f t="shared" si="18"/>
      </c>
      <c r="E1206" s="44"/>
    </row>
    <row r="1207" spans="1:5" ht="19.5" customHeight="1">
      <c r="A1207" s="48" t="s">
        <v>1200</v>
      </c>
      <c r="B1207" s="44"/>
      <c r="C1207" s="44"/>
      <c r="D1207" s="34">
        <f t="shared" si="18"/>
      </c>
      <c r="E1207" s="44"/>
    </row>
    <row r="1208" spans="1:5" ht="19.5" customHeight="1">
      <c r="A1208" s="48" t="s">
        <v>1202</v>
      </c>
      <c r="B1208" s="44"/>
      <c r="C1208" s="44"/>
      <c r="D1208" s="34">
        <f t="shared" si="18"/>
      </c>
      <c r="E1208" s="44"/>
    </row>
    <row r="1209" spans="1:5" ht="19.5" customHeight="1">
      <c r="A1209" s="48" t="s">
        <v>1204</v>
      </c>
      <c r="B1209" s="44"/>
      <c r="C1209" s="44"/>
      <c r="D1209" s="34">
        <f t="shared" si="18"/>
      </c>
      <c r="E1209" s="44"/>
    </row>
    <row r="1210" spans="1:5" ht="19.5" customHeight="1">
      <c r="A1210" s="48" t="s">
        <v>1206</v>
      </c>
      <c r="B1210" s="44"/>
      <c r="C1210" s="44"/>
      <c r="D1210" s="34">
        <f t="shared" si="18"/>
      </c>
      <c r="E1210" s="44"/>
    </row>
    <row r="1211" spans="1:5" ht="19.5" customHeight="1">
      <c r="A1211" s="48" t="s">
        <v>1208</v>
      </c>
      <c r="B1211" s="44"/>
      <c r="C1211" s="44"/>
      <c r="D1211" s="34">
        <f t="shared" si="18"/>
      </c>
      <c r="E1211" s="44"/>
    </row>
    <row r="1212" spans="1:5" ht="19.5" customHeight="1">
      <c r="A1212" s="48" t="s">
        <v>1210</v>
      </c>
      <c r="B1212" s="44"/>
      <c r="C1212" s="44"/>
      <c r="D1212" s="34">
        <f t="shared" si="18"/>
      </c>
      <c r="E1212" s="44"/>
    </row>
    <row r="1213" spans="1:5" ht="19.5" customHeight="1">
      <c r="A1213" s="48" t="s">
        <v>250</v>
      </c>
      <c r="B1213" s="34">
        <f>SUM(B1214:B1227)</f>
        <v>0</v>
      </c>
      <c r="C1213" s="34">
        <f>SUM(C1214:C1227)</f>
        <v>0</v>
      </c>
      <c r="D1213" s="34">
        <f t="shared" si="18"/>
      </c>
      <c r="E1213" s="44"/>
    </row>
    <row r="1214" spans="1:5" ht="19.5" customHeight="1">
      <c r="A1214" s="48" t="s">
        <v>926</v>
      </c>
      <c r="B1214" s="44"/>
      <c r="C1214" s="44"/>
      <c r="D1214" s="34">
        <f t="shared" si="18"/>
      </c>
      <c r="E1214" s="44"/>
    </row>
    <row r="1215" spans="1:5" ht="19.5" customHeight="1">
      <c r="A1215" s="48" t="s">
        <v>927</v>
      </c>
      <c r="B1215" s="44"/>
      <c r="C1215" s="44"/>
      <c r="D1215" s="34">
        <f t="shared" si="18"/>
      </c>
      <c r="E1215" s="44"/>
    </row>
    <row r="1216" spans="1:5" ht="19.5" customHeight="1">
      <c r="A1216" s="48" t="s">
        <v>929</v>
      </c>
      <c r="B1216" s="44"/>
      <c r="C1216" s="44"/>
      <c r="D1216" s="34">
        <f t="shared" si="18"/>
      </c>
      <c r="E1216" s="44"/>
    </row>
    <row r="1217" spans="1:5" ht="19.5" customHeight="1">
      <c r="A1217" s="48" t="s">
        <v>1179</v>
      </c>
      <c r="B1217" s="44"/>
      <c r="C1217" s="44"/>
      <c r="D1217" s="34">
        <f t="shared" si="18"/>
      </c>
      <c r="E1217" s="44"/>
    </row>
    <row r="1218" spans="1:5" ht="19.5" customHeight="1">
      <c r="A1218" s="48" t="s">
        <v>1180</v>
      </c>
      <c r="B1218" s="44"/>
      <c r="C1218" s="44"/>
      <c r="D1218" s="34">
        <f t="shared" si="18"/>
      </c>
      <c r="E1218" s="44"/>
    </row>
    <row r="1219" spans="1:5" ht="19.5" customHeight="1">
      <c r="A1219" s="48" t="s">
        <v>1181</v>
      </c>
      <c r="B1219" s="44"/>
      <c r="C1219" s="44"/>
      <c r="D1219" s="34">
        <f t="shared" si="18"/>
      </c>
      <c r="E1219" s="44"/>
    </row>
    <row r="1220" spans="1:5" ht="19.5" customHeight="1">
      <c r="A1220" s="48" t="s">
        <v>1182</v>
      </c>
      <c r="B1220" s="44"/>
      <c r="C1220" s="44"/>
      <c r="D1220" s="34">
        <f t="shared" si="18"/>
      </c>
      <c r="E1220" s="44"/>
    </row>
    <row r="1221" spans="1:5" ht="19.5" customHeight="1">
      <c r="A1221" s="48" t="s">
        <v>1183</v>
      </c>
      <c r="B1221" s="44"/>
      <c r="C1221" s="44"/>
      <c r="D1221" s="34">
        <f aca="true" t="shared" si="19" ref="D1221:D1284">IF(B1221=0,"",ROUND(C1221/B1221*100,1))</f>
      </c>
      <c r="E1221" s="44"/>
    </row>
    <row r="1222" spans="1:5" ht="19.5" customHeight="1">
      <c r="A1222" s="48" t="s">
        <v>1185</v>
      </c>
      <c r="B1222" s="44"/>
      <c r="C1222" s="44"/>
      <c r="D1222" s="34">
        <f t="shared" si="19"/>
      </c>
      <c r="E1222" s="44"/>
    </row>
    <row r="1223" spans="1:5" ht="19.5" customHeight="1">
      <c r="A1223" s="48" t="s">
        <v>1187</v>
      </c>
      <c r="B1223" s="44"/>
      <c r="C1223" s="44"/>
      <c r="D1223" s="34">
        <f t="shared" si="19"/>
      </c>
      <c r="E1223" s="44"/>
    </row>
    <row r="1224" spans="1:5" ht="19.5" customHeight="1">
      <c r="A1224" s="48" t="s">
        <v>1189</v>
      </c>
      <c r="B1224" s="44"/>
      <c r="C1224" s="44"/>
      <c r="D1224" s="34">
        <f t="shared" si="19"/>
      </c>
      <c r="E1224" s="44"/>
    </row>
    <row r="1225" spans="1:5" ht="19.5" customHeight="1">
      <c r="A1225" s="48" t="s">
        <v>1190</v>
      </c>
      <c r="B1225" s="44"/>
      <c r="C1225" s="44"/>
      <c r="D1225" s="34">
        <f t="shared" si="19"/>
      </c>
      <c r="E1225" s="44"/>
    </row>
    <row r="1226" spans="1:5" ht="19.5" customHeight="1">
      <c r="A1226" s="48" t="s">
        <v>1192</v>
      </c>
      <c r="B1226" s="44"/>
      <c r="C1226" s="44"/>
      <c r="D1226" s="34">
        <f t="shared" si="19"/>
      </c>
      <c r="E1226" s="44"/>
    </row>
    <row r="1227" spans="1:5" ht="19.5" customHeight="1">
      <c r="A1227" s="48" t="s">
        <v>1193</v>
      </c>
      <c r="B1227" s="44"/>
      <c r="C1227" s="44"/>
      <c r="D1227" s="34">
        <f t="shared" si="19"/>
      </c>
      <c r="E1227" s="44"/>
    </row>
    <row r="1228" spans="1:5" ht="19.5" customHeight="1">
      <c r="A1228" s="48" t="s">
        <v>251</v>
      </c>
      <c r="B1228" s="44"/>
      <c r="C1228" s="44"/>
      <c r="D1228" s="34">
        <f t="shared" si="19"/>
      </c>
      <c r="E1228" s="44"/>
    </row>
    <row r="1229" spans="1:5" ht="19.5" customHeight="1">
      <c r="A1229" s="48" t="s">
        <v>252</v>
      </c>
      <c r="B1229" s="34">
        <f>SUM(B1230,B1239,B1243,)</f>
        <v>73</v>
      </c>
      <c r="C1229" s="34">
        <f>SUM(C1230,C1239,C1243,)</f>
        <v>60</v>
      </c>
      <c r="D1229" s="34">
        <f t="shared" si="19"/>
        <v>82.2</v>
      </c>
      <c r="E1229" s="44"/>
    </row>
    <row r="1230" spans="1:5" ht="19.5" customHeight="1">
      <c r="A1230" s="48" t="s">
        <v>253</v>
      </c>
      <c r="B1230" s="34">
        <f>SUM(B1231:B1238)</f>
        <v>0</v>
      </c>
      <c r="C1230" s="34">
        <f>SUM(C1231:C1238)</f>
        <v>0</v>
      </c>
      <c r="D1230" s="34">
        <f t="shared" si="19"/>
      </c>
      <c r="E1230" s="44"/>
    </row>
    <row r="1231" spans="1:5" ht="19.5" customHeight="1">
      <c r="A1231" s="48" t="s">
        <v>1195</v>
      </c>
      <c r="B1231" s="44"/>
      <c r="C1231" s="44"/>
      <c r="D1231" s="34">
        <f t="shared" si="19"/>
      </c>
      <c r="E1231" s="44"/>
    </row>
    <row r="1232" spans="1:5" ht="19.5" customHeight="1">
      <c r="A1232" s="48" t="s">
        <v>1197</v>
      </c>
      <c r="B1232" s="44"/>
      <c r="C1232" s="44"/>
      <c r="D1232" s="34">
        <f t="shared" si="19"/>
      </c>
      <c r="E1232" s="44"/>
    </row>
    <row r="1233" spans="1:5" ht="19.5" customHeight="1">
      <c r="A1233" s="48" t="s">
        <v>1199</v>
      </c>
      <c r="B1233" s="44"/>
      <c r="C1233" s="44"/>
      <c r="D1233" s="34">
        <f t="shared" si="19"/>
      </c>
      <c r="E1233" s="44"/>
    </row>
    <row r="1234" spans="1:5" ht="19.5" customHeight="1">
      <c r="A1234" s="48" t="s">
        <v>1201</v>
      </c>
      <c r="B1234" s="44"/>
      <c r="C1234" s="44"/>
      <c r="D1234" s="34">
        <f t="shared" si="19"/>
      </c>
      <c r="E1234" s="44"/>
    </row>
    <row r="1235" spans="1:5" ht="19.5" customHeight="1">
      <c r="A1235" s="48" t="s">
        <v>1203</v>
      </c>
      <c r="B1235" s="44"/>
      <c r="C1235" s="44"/>
      <c r="D1235" s="34">
        <f t="shared" si="19"/>
      </c>
      <c r="E1235" s="44"/>
    </row>
    <row r="1236" spans="1:5" ht="19.5" customHeight="1">
      <c r="A1236" s="48" t="s">
        <v>1205</v>
      </c>
      <c r="B1236" s="44"/>
      <c r="C1236" s="44"/>
      <c r="D1236" s="34">
        <f t="shared" si="19"/>
      </c>
      <c r="E1236" s="44"/>
    </row>
    <row r="1237" spans="1:5" ht="19.5" customHeight="1">
      <c r="A1237" s="48" t="s">
        <v>1207</v>
      </c>
      <c r="B1237" s="44"/>
      <c r="C1237" s="44"/>
      <c r="D1237" s="34">
        <f t="shared" si="19"/>
      </c>
      <c r="E1237" s="44"/>
    </row>
    <row r="1238" spans="1:5" ht="19.5" customHeight="1">
      <c r="A1238" s="48" t="s">
        <v>1209</v>
      </c>
      <c r="B1238" s="44"/>
      <c r="C1238" s="44"/>
      <c r="D1238" s="34">
        <f t="shared" si="19"/>
      </c>
      <c r="E1238" s="44"/>
    </row>
    <row r="1239" spans="1:5" ht="19.5" customHeight="1">
      <c r="A1239" s="48" t="s">
        <v>254</v>
      </c>
      <c r="B1239" s="34">
        <f>SUM(B1240:B1242)</f>
        <v>73</v>
      </c>
      <c r="C1239" s="34">
        <f>SUM(C1240:C1242)</f>
        <v>60</v>
      </c>
      <c r="D1239" s="34">
        <f t="shared" si="19"/>
        <v>82.2</v>
      </c>
      <c r="E1239" s="44"/>
    </row>
    <row r="1240" spans="1:5" ht="19.5" customHeight="1">
      <c r="A1240" s="48" t="s">
        <v>1211</v>
      </c>
      <c r="B1240" s="44">
        <v>73</v>
      </c>
      <c r="C1240" s="44">
        <v>60</v>
      </c>
      <c r="D1240" s="34">
        <f t="shared" si="19"/>
        <v>82.2</v>
      </c>
      <c r="E1240" s="44"/>
    </row>
    <row r="1241" spans="1:5" ht="19.5" customHeight="1">
      <c r="A1241" s="48" t="s">
        <v>1212</v>
      </c>
      <c r="B1241" s="44"/>
      <c r="C1241" s="44"/>
      <c r="D1241" s="34">
        <f t="shared" si="19"/>
      </c>
      <c r="E1241" s="44"/>
    </row>
    <row r="1242" spans="1:5" ht="19.5" customHeight="1">
      <c r="A1242" s="48" t="s">
        <v>1213</v>
      </c>
      <c r="B1242" s="44"/>
      <c r="C1242" s="44"/>
      <c r="D1242" s="34">
        <f t="shared" si="19"/>
      </c>
      <c r="E1242" s="44"/>
    </row>
    <row r="1243" spans="1:5" ht="19.5" customHeight="1">
      <c r="A1243" s="48" t="s">
        <v>255</v>
      </c>
      <c r="B1243" s="34">
        <f>SUM(B1244:B1246)</f>
        <v>0</v>
      </c>
      <c r="C1243" s="34">
        <f>SUM(C1244:C1246)</f>
        <v>0</v>
      </c>
      <c r="D1243" s="34">
        <f t="shared" si="19"/>
      </c>
      <c r="E1243" s="44"/>
    </row>
    <row r="1244" spans="1:5" ht="19.5" customHeight="1">
      <c r="A1244" s="48" t="s">
        <v>1214</v>
      </c>
      <c r="B1244" s="44"/>
      <c r="C1244" s="44"/>
      <c r="D1244" s="34">
        <f t="shared" si="19"/>
      </c>
      <c r="E1244" s="44"/>
    </row>
    <row r="1245" spans="1:5" ht="19.5" customHeight="1">
      <c r="A1245" s="48" t="s">
        <v>1216</v>
      </c>
      <c r="B1245" s="44"/>
      <c r="C1245" s="44"/>
      <c r="D1245" s="34">
        <f t="shared" si="19"/>
      </c>
      <c r="E1245" s="44"/>
    </row>
    <row r="1246" spans="1:5" ht="19.5" customHeight="1">
      <c r="A1246" s="48" t="s">
        <v>1218</v>
      </c>
      <c r="B1246" s="44"/>
      <c r="C1246" s="44"/>
      <c r="D1246" s="34">
        <f t="shared" si="19"/>
      </c>
      <c r="E1246" s="44"/>
    </row>
    <row r="1247" spans="1:5" ht="19.5" customHeight="1">
      <c r="A1247" s="48" t="s">
        <v>256</v>
      </c>
      <c r="B1247" s="34">
        <f>SUM(B1248,B1263,B1277,B1282,B1288,)</f>
        <v>0</v>
      </c>
      <c r="C1247" s="34">
        <f>SUM(C1248,C1263,C1277,C1282,C1288,)</f>
        <v>0</v>
      </c>
      <c r="D1247" s="34">
        <f t="shared" si="19"/>
      </c>
      <c r="E1247" s="44"/>
    </row>
    <row r="1248" spans="1:5" ht="19.5" customHeight="1">
      <c r="A1248" s="48" t="s">
        <v>257</v>
      </c>
      <c r="B1248" s="34">
        <f>SUM(B1249:B1262)</f>
        <v>0</v>
      </c>
      <c r="C1248" s="34">
        <f>SUM(C1249:C1262)</f>
        <v>0</v>
      </c>
      <c r="D1248" s="34">
        <f t="shared" si="19"/>
      </c>
      <c r="E1248" s="44"/>
    </row>
    <row r="1249" spans="1:5" ht="19.5" customHeight="1">
      <c r="A1249" s="48" t="s">
        <v>926</v>
      </c>
      <c r="B1249" s="44"/>
      <c r="C1249" s="44"/>
      <c r="D1249" s="34">
        <f t="shared" si="19"/>
      </c>
      <c r="E1249" s="44"/>
    </row>
    <row r="1250" spans="1:5" ht="19.5" customHeight="1">
      <c r="A1250" s="48" t="s">
        <v>927</v>
      </c>
      <c r="B1250" s="44"/>
      <c r="C1250" s="44"/>
      <c r="D1250" s="34">
        <f t="shared" si="19"/>
      </c>
      <c r="E1250" s="44"/>
    </row>
    <row r="1251" spans="1:5" ht="19.5" customHeight="1">
      <c r="A1251" s="48" t="s">
        <v>929</v>
      </c>
      <c r="B1251" s="44"/>
      <c r="C1251" s="44"/>
      <c r="D1251" s="34">
        <f t="shared" si="19"/>
      </c>
      <c r="E1251" s="44"/>
    </row>
    <row r="1252" spans="1:5" ht="19.5" customHeight="1">
      <c r="A1252" s="48" t="s">
        <v>1223</v>
      </c>
      <c r="B1252" s="44"/>
      <c r="C1252" s="44"/>
      <c r="D1252" s="34">
        <f t="shared" si="19"/>
      </c>
      <c r="E1252" s="44"/>
    </row>
    <row r="1253" spans="1:5" ht="19.5" customHeight="1">
      <c r="A1253" s="48" t="s">
        <v>1224</v>
      </c>
      <c r="B1253" s="44"/>
      <c r="C1253" s="44"/>
      <c r="D1253" s="34">
        <f t="shared" si="19"/>
      </c>
      <c r="E1253" s="44"/>
    </row>
    <row r="1254" spans="1:5" ht="19.5" customHeight="1">
      <c r="A1254" s="48" t="s">
        <v>1226</v>
      </c>
      <c r="B1254" s="44"/>
      <c r="C1254" s="44"/>
      <c r="D1254" s="34">
        <f t="shared" si="19"/>
      </c>
      <c r="E1254" s="44"/>
    </row>
    <row r="1255" spans="1:5" ht="19.5" customHeight="1">
      <c r="A1255" s="48" t="s">
        <v>1228</v>
      </c>
      <c r="B1255" s="44"/>
      <c r="C1255" s="44"/>
      <c r="D1255" s="34">
        <f t="shared" si="19"/>
      </c>
      <c r="E1255" s="44"/>
    </row>
    <row r="1256" spans="1:5" ht="19.5" customHeight="1">
      <c r="A1256" s="48" t="s">
        <v>1230</v>
      </c>
      <c r="B1256" s="44"/>
      <c r="C1256" s="44"/>
      <c r="D1256" s="34">
        <f t="shared" si="19"/>
      </c>
      <c r="E1256" s="44"/>
    </row>
    <row r="1257" spans="1:5" ht="19.5" customHeight="1">
      <c r="A1257" s="48" t="s">
        <v>1231</v>
      </c>
      <c r="B1257" s="44"/>
      <c r="C1257" s="44"/>
      <c r="D1257" s="34">
        <f t="shared" si="19"/>
      </c>
      <c r="E1257" s="44"/>
    </row>
    <row r="1258" spans="1:5" ht="19.5" customHeight="1">
      <c r="A1258" s="48" t="s">
        <v>1233</v>
      </c>
      <c r="B1258" s="44"/>
      <c r="C1258" s="44"/>
      <c r="D1258" s="34">
        <f t="shared" si="19"/>
      </c>
      <c r="E1258" s="44"/>
    </row>
    <row r="1259" spans="1:5" ht="19.5" customHeight="1">
      <c r="A1259" s="48" t="s">
        <v>1235</v>
      </c>
      <c r="B1259" s="44"/>
      <c r="C1259" s="44"/>
      <c r="D1259" s="34">
        <f t="shared" si="19"/>
      </c>
      <c r="E1259" s="44"/>
    </row>
    <row r="1260" spans="1:5" ht="19.5" customHeight="1">
      <c r="A1260" s="48" t="s">
        <v>1237</v>
      </c>
      <c r="B1260" s="44"/>
      <c r="C1260" s="44"/>
      <c r="D1260" s="34">
        <f t="shared" si="19"/>
      </c>
      <c r="E1260" s="44"/>
    </row>
    <row r="1261" spans="1:5" ht="19.5" customHeight="1">
      <c r="A1261" s="48" t="s">
        <v>956</v>
      </c>
      <c r="B1261" s="44"/>
      <c r="C1261" s="44"/>
      <c r="D1261" s="34">
        <f t="shared" si="19"/>
      </c>
      <c r="E1261" s="44"/>
    </row>
    <row r="1262" spans="1:5" ht="19.5" customHeight="1">
      <c r="A1262" s="48" t="s">
        <v>1240</v>
      </c>
      <c r="B1262" s="44"/>
      <c r="C1262" s="44"/>
      <c r="D1262" s="34">
        <f t="shared" si="19"/>
      </c>
      <c r="E1262" s="44"/>
    </row>
    <row r="1263" spans="1:5" ht="19.5" customHeight="1">
      <c r="A1263" s="48" t="s">
        <v>258</v>
      </c>
      <c r="B1263" s="34">
        <f>SUM(B1264:B1276)</f>
        <v>0</v>
      </c>
      <c r="C1263" s="34">
        <f>SUM(C1264:C1276)</f>
        <v>0</v>
      </c>
      <c r="D1263" s="34">
        <f t="shared" si="19"/>
      </c>
      <c r="E1263" s="44"/>
    </row>
    <row r="1264" spans="1:5" ht="19.5" customHeight="1">
      <c r="A1264" s="48" t="s">
        <v>926</v>
      </c>
      <c r="B1264" s="44"/>
      <c r="C1264" s="44"/>
      <c r="D1264" s="34">
        <f t="shared" si="19"/>
      </c>
      <c r="E1264" s="44"/>
    </row>
    <row r="1265" spans="1:5" ht="19.5" customHeight="1">
      <c r="A1265" s="48" t="s">
        <v>927</v>
      </c>
      <c r="B1265" s="44"/>
      <c r="C1265" s="44"/>
      <c r="D1265" s="34">
        <f t="shared" si="19"/>
      </c>
      <c r="E1265" s="44"/>
    </row>
    <row r="1266" spans="1:5" ht="19.5" customHeight="1">
      <c r="A1266" s="48" t="s">
        <v>929</v>
      </c>
      <c r="B1266" s="44"/>
      <c r="C1266" s="44"/>
      <c r="D1266" s="34">
        <f t="shared" si="19"/>
      </c>
      <c r="E1266" s="44"/>
    </row>
    <row r="1267" spans="1:5" ht="19.5" customHeight="1">
      <c r="A1267" s="48" t="s">
        <v>1245</v>
      </c>
      <c r="B1267" s="44"/>
      <c r="C1267" s="44"/>
      <c r="D1267" s="34">
        <f t="shared" si="19"/>
      </c>
      <c r="E1267" s="44"/>
    </row>
    <row r="1268" spans="1:5" ht="19.5" customHeight="1">
      <c r="A1268" s="48" t="s">
        <v>1247</v>
      </c>
      <c r="B1268" s="44"/>
      <c r="C1268" s="44"/>
      <c r="D1268" s="34">
        <f t="shared" si="19"/>
      </c>
      <c r="E1268" s="44"/>
    </row>
    <row r="1269" spans="1:5" ht="19.5" customHeight="1">
      <c r="A1269" s="48" t="s">
        <v>1249</v>
      </c>
      <c r="B1269" s="44"/>
      <c r="C1269" s="44"/>
      <c r="D1269" s="34">
        <f t="shared" si="19"/>
      </c>
      <c r="E1269" s="44"/>
    </row>
    <row r="1270" spans="1:5" ht="19.5" customHeight="1">
      <c r="A1270" s="48" t="s">
        <v>1251</v>
      </c>
      <c r="B1270" s="44"/>
      <c r="C1270" s="44"/>
      <c r="D1270" s="34">
        <f t="shared" si="19"/>
      </c>
      <c r="E1270" s="44"/>
    </row>
    <row r="1271" spans="1:5" ht="19.5" customHeight="1">
      <c r="A1271" s="48" t="s">
        <v>1215</v>
      </c>
      <c r="B1271" s="44"/>
      <c r="C1271" s="44"/>
      <c r="D1271" s="34">
        <f t="shared" si="19"/>
      </c>
      <c r="E1271" s="44"/>
    </row>
    <row r="1272" spans="1:5" ht="19.5" customHeight="1">
      <c r="A1272" s="48" t="s">
        <v>1217</v>
      </c>
      <c r="B1272" s="44"/>
      <c r="C1272" s="44"/>
      <c r="D1272" s="34">
        <f t="shared" si="19"/>
      </c>
      <c r="E1272" s="44"/>
    </row>
    <row r="1273" spans="1:5" ht="19.5" customHeight="1">
      <c r="A1273" s="48" t="s">
        <v>1219</v>
      </c>
      <c r="B1273" s="44"/>
      <c r="C1273" s="44"/>
      <c r="D1273" s="34">
        <f t="shared" si="19"/>
      </c>
      <c r="E1273" s="44"/>
    </row>
    <row r="1274" spans="1:5" ht="19.5" customHeight="1">
      <c r="A1274" s="48" t="s">
        <v>1220</v>
      </c>
      <c r="B1274" s="44"/>
      <c r="C1274" s="44"/>
      <c r="D1274" s="34">
        <f t="shared" si="19"/>
      </c>
      <c r="E1274" s="44"/>
    </row>
    <row r="1275" spans="1:5" ht="19.5" customHeight="1">
      <c r="A1275" s="48" t="s">
        <v>956</v>
      </c>
      <c r="B1275" s="44"/>
      <c r="C1275" s="44"/>
      <c r="D1275" s="34">
        <f t="shared" si="19"/>
      </c>
      <c r="E1275" s="44"/>
    </row>
    <row r="1276" spans="1:5" ht="19.5" customHeight="1">
      <c r="A1276" s="48" t="s">
        <v>1221</v>
      </c>
      <c r="B1276" s="44"/>
      <c r="C1276" s="44"/>
      <c r="D1276" s="34">
        <f t="shared" si="19"/>
      </c>
      <c r="E1276" s="44"/>
    </row>
    <row r="1277" spans="1:5" ht="19.5" customHeight="1">
      <c r="A1277" s="48" t="s">
        <v>259</v>
      </c>
      <c r="B1277" s="34">
        <f>SUM(B1278:B1281)</f>
        <v>0</v>
      </c>
      <c r="C1277" s="34">
        <f>SUM(C1278:C1281)</f>
        <v>0</v>
      </c>
      <c r="D1277" s="34">
        <f t="shared" si="19"/>
      </c>
      <c r="E1277" s="44"/>
    </row>
    <row r="1278" spans="1:5" ht="19.5" customHeight="1">
      <c r="A1278" s="48" t="s">
        <v>1222</v>
      </c>
      <c r="B1278" s="44"/>
      <c r="C1278" s="44"/>
      <c r="D1278" s="34">
        <f t="shared" si="19"/>
      </c>
      <c r="E1278" s="44"/>
    </row>
    <row r="1279" spans="1:5" ht="19.5" customHeight="1">
      <c r="A1279" s="48" t="s">
        <v>1225</v>
      </c>
      <c r="B1279" s="44"/>
      <c r="C1279" s="44"/>
      <c r="D1279" s="34">
        <f t="shared" si="19"/>
      </c>
      <c r="E1279" s="44"/>
    </row>
    <row r="1280" spans="1:5" ht="19.5" customHeight="1">
      <c r="A1280" s="48" t="s">
        <v>1227</v>
      </c>
      <c r="B1280" s="44"/>
      <c r="C1280" s="44"/>
      <c r="D1280" s="34">
        <f t="shared" si="19"/>
      </c>
      <c r="E1280" s="44"/>
    </row>
    <row r="1281" spans="1:5" ht="19.5" customHeight="1">
      <c r="A1281" s="48" t="s">
        <v>1229</v>
      </c>
      <c r="B1281" s="44"/>
      <c r="C1281" s="44"/>
      <c r="D1281" s="34">
        <f t="shared" si="19"/>
      </c>
      <c r="E1281" s="44"/>
    </row>
    <row r="1282" spans="1:5" ht="19.5" customHeight="1">
      <c r="A1282" s="48" t="s">
        <v>260</v>
      </c>
      <c r="B1282" s="34">
        <f>SUM(B1283:B1287)</f>
        <v>0</v>
      </c>
      <c r="C1282" s="34">
        <f>SUM(C1283:C1287)</f>
        <v>0</v>
      </c>
      <c r="D1282" s="34">
        <f t="shared" si="19"/>
      </c>
      <c r="E1282" s="44"/>
    </row>
    <row r="1283" spans="1:5" ht="19.5" customHeight="1">
      <c r="A1283" s="48" t="s">
        <v>1232</v>
      </c>
      <c r="B1283" s="44"/>
      <c r="C1283" s="44"/>
      <c r="D1283" s="34">
        <f t="shared" si="19"/>
      </c>
      <c r="E1283" s="44"/>
    </row>
    <row r="1284" spans="1:5" ht="19.5" customHeight="1">
      <c r="A1284" s="48" t="s">
        <v>1234</v>
      </c>
      <c r="B1284" s="44"/>
      <c r="C1284" s="44"/>
      <c r="D1284" s="34">
        <f t="shared" si="19"/>
      </c>
      <c r="E1284" s="44"/>
    </row>
    <row r="1285" spans="1:5" ht="19.5" customHeight="1">
      <c r="A1285" s="48" t="s">
        <v>1236</v>
      </c>
      <c r="B1285" s="44"/>
      <c r="C1285" s="44"/>
      <c r="D1285" s="34">
        <f aca="true" t="shared" si="20" ref="D1285:D1314">IF(B1285=0,"",ROUND(C1285/B1285*100,1))</f>
      </c>
      <c r="E1285" s="44"/>
    </row>
    <row r="1286" spans="1:5" ht="19.5" customHeight="1">
      <c r="A1286" s="48" t="s">
        <v>1238</v>
      </c>
      <c r="B1286" s="44"/>
      <c r="C1286" s="44"/>
      <c r="D1286" s="34">
        <f t="shared" si="20"/>
      </c>
      <c r="E1286" s="44"/>
    </row>
    <row r="1287" spans="1:5" ht="19.5" customHeight="1">
      <c r="A1287" s="48" t="s">
        <v>1239</v>
      </c>
      <c r="B1287" s="44"/>
      <c r="C1287" s="44"/>
      <c r="D1287" s="34">
        <f t="shared" si="20"/>
      </c>
      <c r="E1287" s="44"/>
    </row>
    <row r="1288" spans="1:5" ht="19.5" customHeight="1">
      <c r="A1288" s="48" t="s">
        <v>261</v>
      </c>
      <c r="B1288" s="34">
        <f>SUM(B1289:B1299)</f>
        <v>0</v>
      </c>
      <c r="C1288" s="34">
        <f>SUM(C1289:C1299)</f>
        <v>0</v>
      </c>
      <c r="D1288" s="34">
        <f t="shared" si="20"/>
      </c>
      <c r="E1288" s="44"/>
    </row>
    <row r="1289" spans="1:5" ht="19.5" customHeight="1">
      <c r="A1289" s="48" t="s">
        <v>1241</v>
      </c>
      <c r="B1289" s="44"/>
      <c r="C1289" s="44"/>
      <c r="D1289" s="34">
        <f t="shared" si="20"/>
      </c>
      <c r="E1289" s="44"/>
    </row>
    <row r="1290" spans="1:5" ht="19.5" customHeight="1">
      <c r="A1290" s="48" t="s">
        <v>1242</v>
      </c>
      <c r="B1290" s="44"/>
      <c r="C1290" s="44"/>
      <c r="D1290" s="34">
        <f t="shared" si="20"/>
      </c>
      <c r="E1290" s="44"/>
    </row>
    <row r="1291" spans="1:5" ht="19.5" customHeight="1">
      <c r="A1291" s="48" t="s">
        <v>1243</v>
      </c>
      <c r="B1291" s="44"/>
      <c r="C1291" s="44"/>
      <c r="D1291" s="34">
        <f t="shared" si="20"/>
      </c>
      <c r="E1291" s="44"/>
    </row>
    <row r="1292" spans="1:5" ht="19.5" customHeight="1">
      <c r="A1292" s="48" t="s">
        <v>1244</v>
      </c>
      <c r="B1292" s="44"/>
      <c r="C1292" s="44"/>
      <c r="D1292" s="34">
        <f t="shared" si="20"/>
      </c>
      <c r="E1292" s="44"/>
    </row>
    <row r="1293" spans="1:5" ht="19.5" customHeight="1">
      <c r="A1293" s="48" t="s">
        <v>1246</v>
      </c>
      <c r="B1293" s="44"/>
      <c r="C1293" s="44"/>
      <c r="D1293" s="34">
        <f t="shared" si="20"/>
      </c>
      <c r="E1293" s="44"/>
    </row>
    <row r="1294" spans="1:5" ht="19.5" customHeight="1">
      <c r="A1294" s="48" t="s">
        <v>1248</v>
      </c>
      <c r="B1294" s="44"/>
      <c r="C1294" s="44"/>
      <c r="D1294" s="34">
        <f t="shared" si="20"/>
      </c>
      <c r="E1294" s="44"/>
    </row>
    <row r="1295" spans="1:5" ht="19.5" customHeight="1">
      <c r="A1295" s="48" t="s">
        <v>1250</v>
      </c>
      <c r="B1295" s="44"/>
      <c r="C1295" s="44"/>
      <c r="D1295" s="34">
        <f t="shared" si="20"/>
      </c>
      <c r="E1295" s="44"/>
    </row>
    <row r="1296" spans="1:5" ht="19.5" customHeight="1">
      <c r="A1296" s="48" t="s">
        <v>1252</v>
      </c>
      <c r="B1296" s="44"/>
      <c r="C1296" s="44"/>
      <c r="D1296" s="34">
        <f t="shared" si="20"/>
      </c>
      <c r="E1296" s="44"/>
    </row>
    <row r="1297" spans="1:5" ht="19.5" customHeight="1">
      <c r="A1297" s="48" t="s">
        <v>1253</v>
      </c>
      <c r="B1297" s="44"/>
      <c r="C1297" s="44"/>
      <c r="D1297" s="34">
        <f t="shared" si="20"/>
      </c>
      <c r="E1297" s="44"/>
    </row>
    <row r="1298" spans="1:5" ht="19.5" customHeight="1">
      <c r="A1298" s="48" t="s">
        <v>1254</v>
      </c>
      <c r="B1298" s="44"/>
      <c r="C1298" s="44"/>
      <c r="D1298" s="34">
        <f t="shared" si="20"/>
      </c>
      <c r="E1298" s="44"/>
    </row>
    <row r="1299" spans="1:5" ht="19.5" customHeight="1">
      <c r="A1299" s="48" t="s">
        <v>1255</v>
      </c>
      <c r="B1299" s="44"/>
      <c r="C1299" s="44"/>
      <c r="D1299" s="34">
        <f t="shared" si="20"/>
      </c>
      <c r="E1299" s="44"/>
    </row>
    <row r="1300" spans="1:5" ht="19.5" customHeight="1">
      <c r="A1300" s="48" t="s">
        <v>262</v>
      </c>
      <c r="B1300" s="44"/>
      <c r="C1300" s="44"/>
      <c r="D1300" s="34">
        <f t="shared" si="20"/>
      </c>
      <c r="E1300" s="44"/>
    </row>
    <row r="1301" spans="1:5" ht="19.5" customHeight="1">
      <c r="A1301" s="48" t="s">
        <v>263</v>
      </c>
      <c r="B1301" s="34">
        <f>SUM(B1302)</f>
        <v>0</v>
      </c>
      <c r="C1301" s="34">
        <f>SUM(C1302)</f>
        <v>0</v>
      </c>
      <c r="D1301" s="34">
        <f t="shared" si="20"/>
      </c>
      <c r="E1301" s="44"/>
    </row>
    <row r="1302" spans="1:5" ht="19.5" customHeight="1">
      <c r="A1302" s="48" t="s">
        <v>264</v>
      </c>
      <c r="B1302" s="34">
        <f>SUM(B1303:B1306)</f>
        <v>0</v>
      </c>
      <c r="C1302" s="34">
        <f>SUM(C1303:C1306)</f>
        <v>0</v>
      </c>
      <c r="D1302" s="34">
        <f t="shared" si="20"/>
      </c>
      <c r="E1302" s="44"/>
    </row>
    <row r="1303" spans="1:5" ht="19.5" customHeight="1">
      <c r="A1303" s="48" t="s">
        <v>1256</v>
      </c>
      <c r="B1303" s="49"/>
      <c r="C1303" s="44"/>
      <c r="D1303" s="34">
        <f t="shared" si="20"/>
      </c>
      <c r="E1303" s="44"/>
    </row>
    <row r="1304" spans="1:5" ht="19.5" customHeight="1">
      <c r="A1304" s="48" t="s">
        <v>1257</v>
      </c>
      <c r="B1304" s="44"/>
      <c r="C1304" s="44"/>
      <c r="D1304" s="34">
        <f t="shared" si="20"/>
      </c>
      <c r="E1304" s="44"/>
    </row>
    <row r="1305" spans="1:5" ht="19.5" customHeight="1">
      <c r="A1305" s="48" t="s">
        <v>1258</v>
      </c>
      <c r="B1305" s="44"/>
      <c r="C1305" s="44"/>
      <c r="D1305" s="34">
        <f t="shared" si="20"/>
      </c>
      <c r="E1305" s="44"/>
    </row>
    <row r="1306" spans="1:5" ht="19.5" customHeight="1">
      <c r="A1306" s="48" t="s">
        <v>1259</v>
      </c>
      <c r="B1306" s="44"/>
      <c r="C1306" s="44"/>
      <c r="D1306" s="34">
        <f t="shared" si="20"/>
      </c>
      <c r="E1306" s="44"/>
    </row>
    <row r="1307" spans="1:5" s="10" customFormat="1" ht="19.5" customHeight="1">
      <c r="A1307" s="48" t="s">
        <v>265</v>
      </c>
      <c r="B1307" s="34">
        <f>SUM(B1308)</f>
        <v>0</v>
      </c>
      <c r="C1307" s="34">
        <f>SUM(C1308)</f>
        <v>0</v>
      </c>
      <c r="D1307" s="34">
        <f t="shared" si="20"/>
      </c>
      <c r="E1307" s="50"/>
    </row>
    <row r="1308" spans="1:5" s="10" customFormat="1" ht="19.5" customHeight="1">
      <c r="A1308" s="48" t="s">
        <v>1260</v>
      </c>
      <c r="B1308" s="44"/>
      <c r="C1308" s="44"/>
      <c r="D1308" s="34">
        <f t="shared" si="20"/>
      </c>
      <c r="E1308" s="50"/>
    </row>
    <row r="1309" spans="1:5" ht="19.5" customHeight="1">
      <c r="A1309" s="48" t="s">
        <v>266</v>
      </c>
      <c r="B1309" s="34">
        <f>SUM(B1310:B1311)</f>
        <v>200</v>
      </c>
      <c r="C1309" s="34">
        <f>SUM(C1310:C1311)</f>
        <v>0</v>
      </c>
      <c r="D1309" s="34">
        <f t="shared" si="20"/>
        <v>0</v>
      </c>
      <c r="E1309" s="44"/>
    </row>
    <row r="1310" spans="1:5" ht="19.5" customHeight="1">
      <c r="A1310" s="48" t="s">
        <v>1261</v>
      </c>
      <c r="B1310" s="44"/>
      <c r="C1310" s="44"/>
      <c r="D1310" s="34">
        <f t="shared" si="20"/>
      </c>
      <c r="E1310" s="44"/>
    </row>
    <row r="1311" spans="1:5" ht="19.5" customHeight="1">
      <c r="A1311" s="48" t="s">
        <v>1262</v>
      </c>
      <c r="B1311" s="44">
        <v>200</v>
      </c>
      <c r="C1311" s="44"/>
      <c r="D1311" s="34">
        <f t="shared" si="20"/>
        <v>0</v>
      </c>
      <c r="E1311" s="44"/>
    </row>
    <row r="1312" spans="1:5" ht="19.5" customHeight="1">
      <c r="A1312" s="48"/>
      <c r="B1312" s="44"/>
      <c r="C1312" s="44"/>
      <c r="D1312" s="34">
        <f t="shared" si="20"/>
      </c>
      <c r="E1312" s="44"/>
    </row>
    <row r="1313" spans="1:5" ht="19.5" customHeight="1">
      <c r="A1313" s="48"/>
      <c r="B1313" s="44"/>
      <c r="C1313" s="44"/>
      <c r="D1313" s="34">
        <f t="shared" si="20"/>
      </c>
      <c r="E1313" s="44"/>
    </row>
    <row r="1314" spans="1:5" ht="19.5" customHeight="1">
      <c r="A1314" s="45" t="s">
        <v>267</v>
      </c>
      <c r="B1314" s="33">
        <f>SUM(B1309,B1307,B1301,B1300,B1247,B1229,B1150,B1140,B1125,B1098,B1024,B960,B829,B809,B737,B666,B550,B501,B445,B391,B272,B261,B258,B5,)</f>
        <v>6780</v>
      </c>
      <c r="C1314" s="33">
        <f>SUM(C1309,C1307,C1301,C1300,C1247,C1229,C1150,C1140,C1125,C1098,C1024,C960,C829,C809,C737,C666,C550,C501,C445,C391,C272,C261,C258,C5,)</f>
        <v>5827</v>
      </c>
      <c r="D1314" s="34">
        <f t="shared" si="20"/>
        <v>85.9</v>
      </c>
      <c r="E1314" s="44"/>
    </row>
    <row r="1315" ht="19.5" customHeight="1"/>
    <row r="1316" ht="19.5" customHeight="1"/>
    <row r="1317" ht="19.5" customHeight="1"/>
    <row r="1318" ht="19.5" customHeight="1"/>
    <row r="1319" ht="19.5" customHeight="1"/>
  </sheetData>
  <sheetProtection password="CA80" sheet="1"/>
  <mergeCells count="1">
    <mergeCell ref="A2:E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showGridLines="0" showZeros="0" zoomScale="93" zoomScaleNormal="93" zoomScalePageLayoutView="0" workbookViewId="0" topLeftCell="A1">
      <pane ySplit="5" topLeftCell="BM6" activePane="bottomLeft" state="frozen"/>
      <selection pane="topLeft" activeCell="C550" sqref="C550"/>
      <selection pane="bottomLeft" activeCell="B23" sqref="B23"/>
    </sheetView>
  </sheetViews>
  <sheetFormatPr defaultColWidth="9.00390625" defaultRowHeight="14.25"/>
  <cols>
    <col min="1" max="1" width="43.625" style="6" customWidth="1"/>
    <col min="2" max="2" width="20.50390625" style="6" customWidth="1"/>
    <col min="3" max="3" width="16.625" style="6" customWidth="1"/>
    <col min="4" max="4" width="43.625" style="20" customWidth="1"/>
    <col min="5" max="5" width="19.50390625" style="20" customWidth="1"/>
    <col min="6" max="6" width="16.625" style="6" customWidth="1"/>
    <col min="7" max="16384" width="9.00390625" style="6" customWidth="1"/>
  </cols>
  <sheetData>
    <row r="1" spans="1:6" ht="18" customHeight="1">
      <c r="A1" s="39" t="s">
        <v>268</v>
      </c>
      <c r="B1" s="39"/>
      <c r="C1" s="40"/>
      <c r="D1" s="51"/>
      <c r="E1" s="51"/>
      <c r="F1" s="40"/>
    </row>
    <row r="2" spans="1:6" s="4" customFormat="1" ht="20.25">
      <c r="A2" s="103" t="s">
        <v>269</v>
      </c>
      <c r="B2" s="103"/>
      <c r="C2" s="103"/>
      <c r="D2" s="103"/>
      <c r="E2" s="103"/>
      <c r="F2" s="103"/>
    </row>
    <row r="3" spans="1:6" ht="20.25" customHeight="1">
      <c r="A3" s="39"/>
      <c r="B3" s="39"/>
      <c r="C3" s="40"/>
      <c r="D3" s="51"/>
      <c r="E3" s="51"/>
      <c r="F3" s="52" t="s">
        <v>36</v>
      </c>
    </row>
    <row r="4" spans="1:6" ht="31.5" customHeight="1">
      <c r="A4" s="105" t="s">
        <v>270</v>
      </c>
      <c r="B4" s="106"/>
      <c r="C4" s="107"/>
      <c r="D4" s="108" t="s">
        <v>441</v>
      </c>
      <c r="E4" s="109"/>
      <c r="F4" s="110"/>
    </row>
    <row r="5" spans="1:6" ht="21.75" customHeight="1">
      <c r="A5" s="42" t="s">
        <v>37</v>
      </c>
      <c r="B5" s="43" t="s">
        <v>38</v>
      </c>
      <c r="C5" s="42" t="s">
        <v>39</v>
      </c>
      <c r="D5" s="53" t="s">
        <v>331</v>
      </c>
      <c r="E5" s="43" t="s">
        <v>38</v>
      </c>
      <c r="F5" s="42" t="s">
        <v>39</v>
      </c>
    </row>
    <row r="6" spans="1:6" ht="19.5" customHeight="1">
      <c r="A6" s="54" t="s">
        <v>271</v>
      </c>
      <c r="B6" s="34">
        <f>'表一'!B33</f>
        <v>11407</v>
      </c>
      <c r="C6" s="34">
        <f>'表一'!C33</f>
        <v>12050</v>
      </c>
      <c r="D6" s="55" t="s">
        <v>272</v>
      </c>
      <c r="E6" s="33">
        <f>'表二'!B1314</f>
        <v>6780</v>
      </c>
      <c r="F6" s="33">
        <f>'表二'!C1314</f>
        <v>5827</v>
      </c>
    </row>
    <row r="7" spans="1:6" ht="19.5" customHeight="1">
      <c r="A7" s="8" t="s">
        <v>273</v>
      </c>
      <c r="B7" s="36">
        <f>SUM(B8,B60,B61,B66:B68)</f>
        <v>3681</v>
      </c>
      <c r="C7" s="36">
        <f>SUM(C8,C60,C61,C66:C68)</f>
        <v>1413</v>
      </c>
      <c r="D7" s="21" t="s">
        <v>274</v>
      </c>
      <c r="E7" s="36">
        <f>SUM(E8,E60,E64:E67)</f>
        <v>7768</v>
      </c>
      <c r="F7" s="36">
        <f>SUM(F8,F60,F64:F67)</f>
        <v>7636</v>
      </c>
    </row>
    <row r="8" spans="1:6" ht="19.5" customHeight="1">
      <c r="A8" s="9" t="s">
        <v>275</v>
      </c>
      <c r="B8" s="37">
        <f>SUM(B9,B16,B37,)</f>
        <v>1932</v>
      </c>
      <c r="C8" s="37">
        <f>SUM(C9,C16,C37,)</f>
        <v>225</v>
      </c>
      <c r="D8" s="22" t="s">
        <v>276</v>
      </c>
      <c r="E8" s="37">
        <f>SUM(E9:E10)</f>
        <v>6580</v>
      </c>
      <c r="F8" s="37">
        <f>SUM(F9:F10)</f>
        <v>7636</v>
      </c>
    </row>
    <row r="9" spans="1:6" ht="19.5" customHeight="1">
      <c r="A9" s="9" t="s">
        <v>277</v>
      </c>
      <c r="B9" s="37">
        <f>SUM(B10:B15)</f>
        <v>0</v>
      </c>
      <c r="C9" s="37">
        <f>SUM(C10:C15)</f>
        <v>0</v>
      </c>
      <c r="D9" s="22" t="s">
        <v>278</v>
      </c>
      <c r="E9" s="32">
        <v>5873</v>
      </c>
      <c r="F9" s="44">
        <v>6504</v>
      </c>
    </row>
    <row r="10" spans="1:6" ht="19.5" customHeight="1">
      <c r="A10" s="18" t="s">
        <v>279</v>
      </c>
      <c r="B10" s="5"/>
      <c r="C10" s="5"/>
      <c r="D10" s="22" t="s">
        <v>280</v>
      </c>
      <c r="E10" s="32">
        <v>707</v>
      </c>
      <c r="F10" s="44">
        <v>1132</v>
      </c>
    </row>
    <row r="11" spans="1:6" ht="19.5" customHeight="1">
      <c r="A11" s="18" t="s">
        <v>281</v>
      </c>
      <c r="B11" s="5"/>
      <c r="C11" s="5"/>
      <c r="D11" s="22"/>
      <c r="E11" s="9"/>
      <c r="F11" s="44"/>
    </row>
    <row r="12" spans="1:6" ht="19.5" customHeight="1">
      <c r="A12" s="18" t="s">
        <v>282</v>
      </c>
      <c r="B12" s="5"/>
      <c r="C12" s="5"/>
      <c r="D12" s="9" t="s">
        <v>1279</v>
      </c>
      <c r="E12" s="9"/>
      <c r="F12" s="44"/>
    </row>
    <row r="13" spans="1:6" ht="19.5" customHeight="1">
      <c r="A13" s="18" t="s">
        <v>283</v>
      </c>
      <c r="B13" s="5"/>
      <c r="C13" s="5"/>
      <c r="D13" s="9" t="s">
        <v>1279</v>
      </c>
      <c r="E13" s="9"/>
      <c r="F13" s="44"/>
    </row>
    <row r="14" spans="1:6" ht="19.5" customHeight="1">
      <c r="A14" s="18" t="s">
        <v>438</v>
      </c>
      <c r="B14" s="5"/>
      <c r="C14" s="44"/>
      <c r="D14" s="9" t="s">
        <v>1279</v>
      </c>
      <c r="E14" s="9"/>
      <c r="F14" s="44"/>
    </row>
    <row r="15" spans="1:6" ht="19.5" customHeight="1">
      <c r="A15" s="18" t="s">
        <v>284</v>
      </c>
      <c r="B15" s="5"/>
      <c r="C15" s="44"/>
      <c r="D15" s="9" t="s">
        <v>1279</v>
      </c>
      <c r="E15" s="9"/>
      <c r="F15" s="44"/>
    </row>
    <row r="16" spans="1:6" ht="19.5" customHeight="1">
      <c r="A16" s="18" t="s">
        <v>285</v>
      </c>
      <c r="B16" s="33">
        <f>SUM(B17:B36)</f>
        <v>325</v>
      </c>
      <c r="C16" s="33">
        <f>SUM(C17:C36)</f>
        <v>225</v>
      </c>
      <c r="D16" s="9" t="s">
        <v>1279</v>
      </c>
      <c r="E16" s="9"/>
      <c r="F16" s="44"/>
    </row>
    <row r="17" spans="1:6" ht="19.5" customHeight="1">
      <c r="A17" s="18" t="s">
        <v>286</v>
      </c>
      <c r="B17" s="5"/>
      <c r="C17" s="44"/>
      <c r="D17" s="9" t="s">
        <v>1279</v>
      </c>
      <c r="E17" s="9"/>
      <c r="F17" s="44"/>
    </row>
    <row r="18" spans="1:6" ht="19.5" customHeight="1">
      <c r="A18" s="19" t="s">
        <v>287</v>
      </c>
      <c r="B18" s="27"/>
      <c r="C18" s="44"/>
      <c r="D18" s="9" t="s">
        <v>1279</v>
      </c>
      <c r="E18" s="9"/>
      <c r="F18" s="44"/>
    </row>
    <row r="19" spans="1:6" ht="19.5" customHeight="1">
      <c r="A19" s="56" t="s">
        <v>288</v>
      </c>
      <c r="B19" s="57"/>
      <c r="C19" s="44"/>
      <c r="D19" s="9" t="s">
        <v>1279</v>
      </c>
      <c r="E19" s="9"/>
      <c r="F19" s="44"/>
    </row>
    <row r="20" spans="1:6" ht="19.5" customHeight="1">
      <c r="A20" s="56" t="s">
        <v>289</v>
      </c>
      <c r="B20" s="57">
        <v>325</v>
      </c>
      <c r="C20" s="44">
        <v>225</v>
      </c>
      <c r="D20" s="9" t="s">
        <v>1279</v>
      </c>
      <c r="E20" s="9"/>
      <c r="F20" s="44"/>
    </row>
    <row r="21" spans="1:6" ht="19.5" customHeight="1">
      <c r="A21" s="56" t="s">
        <v>290</v>
      </c>
      <c r="B21" s="57"/>
      <c r="C21" s="44"/>
      <c r="D21" s="9" t="s">
        <v>1279</v>
      </c>
      <c r="E21" s="9"/>
      <c r="F21" s="44"/>
    </row>
    <row r="22" spans="1:6" ht="19.5" customHeight="1">
      <c r="A22" s="56" t="s">
        <v>291</v>
      </c>
      <c r="B22" s="57"/>
      <c r="C22" s="44"/>
      <c r="D22" s="9" t="s">
        <v>1279</v>
      </c>
      <c r="E22" s="9"/>
      <c r="F22" s="44"/>
    </row>
    <row r="23" spans="1:6" ht="19.5" customHeight="1">
      <c r="A23" s="56" t="s">
        <v>292</v>
      </c>
      <c r="B23" s="57"/>
      <c r="C23" s="44"/>
      <c r="D23" s="9" t="s">
        <v>1279</v>
      </c>
      <c r="E23" s="9"/>
      <c r="F23" s="44"/>
    </row>
    <row r="24" spans="1:6" ht="19.5" customHeight="1">
      <c r="A24" s="56" t="s">
        <v>293</v>
      </c>
      <c r="B24" s="57"/>
      <c r="C24" s="44"/>
      <c r="D24" s="9" t="s">
        <v>1279</v>
      </c>
      <c r="E24" s="9"/>
      <c r="F24" s="44"/>
    </row>
    <row r="25" spans="1:6" ht="19.5" customHeight="1">
      <c r="A25" s="56" t="s">
        <v>294</v>
      </c>
      <c r="B25" s="57"/>
      <c r="C25" s="44"/>
      <c r="D25" s="9" t="s">
        <v>1279</v>
      </c>
      <c r="E25" s="9"/>
      <c r="F25" s="44"/>
    </row>
    <row r="26" spans="1:6" ht="19.5" customHeight="1">
      <c r="A26" s="56" t="s">
        <v>295</v>
      </c>
      <c r="B26" s="57"/>
      <c r="C26" s="44"/>
      <c r="D26" s="9" t="s">
        <v>1279</v>
      </c>
      <c r="E26" s="9"/>
      <c r="F26" s="44"/>
    </row>
    <row r="27" spans="1:6" ht="19.5" customHeight="1">
      <c r="A27" s="19" t="s">
        <v>296</v>
      </c>
      <c r="B27" s="27"/>
      <c r="C27" s="44"/>
      <c r="D27" s="9" t="s">
        <v>1279</v>
      </c>
      <c r="E27" s="9"/>
      <c r="F27" s="44"/>
    </row>
    <row r="28" spans="1:6" ht="19.5" customHeight="1">
      <c r="A28" s="56" t="s">
        <v>297</v>
      </c>
      <c r="B28" s="57"/>
      <c r="C28" s="44"/>
      <c r="D28" s="57" t="s">
        <v>1279</v>
      </c>
      <c r="E28" s="57"/>
      <c r="F28" s="48"/>
    </row>
    <row r="29" spans="1:6" ht="19.5" customHeight="1">
      <c r="A29" s="56" t="s">
        <v>298</v>
      </c>
      <c r="B29" s="57"/>
      <c r="C29" s="44"/>
      <c r="D29" s="57" t="s">
        <v>1279</v>
      </c>
      <c r="E29" s="57"/>
      <c r="F29" s="44"/>
    </row>
    <row r="30" spans="1:6" ht="19.5" customHeight="1">
      <c r="A30" s="56" t="s">
        <v>299</v>
      </c>
      <c r="B30" s="57"/>
      <c r="C30" s="44"/>
      <c r="D30" s="57" t="s">
        <v>1279</v>
      </c>
      <c r="E30" s="57"/>
      <c r="F30" s="44"/>
    </row>
    <row r="31" spans="1:6" ht="19.5" customHeight="1">
      <c r="A31" s="56" t="s">
        <v>300</v>
      </c>
      <c r="B31" s="57"/>
      <c r="C31" s="44"/>
      <c r="D31" s="27" t="s">
        <v>1279</v>
      </c>
      <c r="E31" s="27"/>
      <c r="F31" s="44"/>
    </row>
    <row r="32" spans="1:6" ht="19.5" customHeight="1">
      <c r="A32" s="56" t="s">
        <v>301</v>
      </c>
      <c r="B32" s="57"/>
      <c r="C32" s="44"/>
      <c r="D32" s="57" t="s">
        <v>1279</v>
      </c>
      <c r="E32" s="57"/>
      <c r="F32" s="44"/>
    </row>
    <row r="33" spans="1:6" ht="19.5" customHeight="1">
      <c r="A33" s="56" t="s">
        <v>302</v>
      </c>
      <c r="B33" s="57"/>
      <c r="C33" s="44"/>
      <c r="D33" s="57" t="s">
        <v>1279</v>
      </c>
      <c r="E33" s="57"/>
      <c r="F33" s="44"/>
    </row>
    <row r="34" spans="1:6" ht="19.5" customHeight="1">
      <c r="A34" s="56" t="s">
        <v>303</v>
      </c>
      <c r="B34" s="57"/>
      <c r="C34" s="44"/>
      <c r="D34" s="57" t="s">
        <v>1279</v>
      </c>
      <c r="E34" s="57"/>
      <c r="F34" s="44"/>
    </row>
    <row r="35" spans="1:6" ht="19.5" customHeight="1">
      <c r="A35" s="56" t="s">
        <v>304</v>
      </c>
      <c r="B35" s="57"/>
      <c r="C35" s="44"/>
      <c r="D35" s="57" t="s">
        <v>1279</v>
      </c>
      <c r="E35" s="57"/>
      <c r="F35" s="44"/>
    </row>
    <row r="36" spans="1:6" ht="19.5" customHeight="1">
      <c r="A36" s="56" t="s">
        <v>305</v>
      </c>
      <c r="B36" s="57"/>
      <c r="C36" s="44"/>
      <c r="D36" s="57" t="s">
        <v>1279</v>
      </c>
      <c r="E36" s="57"/>
      <c r="F36" s="44"/>
    </row>
    <row r="37" spans="1:6" ht="19.5" customHeight="1">
      <c r="A37" s="56" t="s">
        <v>306</v>
      </c>
      <c r="B37" s="31">
        <f>SUM(B38:B57)</f>
        <v>1607</v>
      </c>
      <c r="C37" s="31">
        <f>SUM(C38:C57)</f>
        <v>0</v>
      </c>
      <c r="D37" s="57" t="s">
        <v>1279</v>
      </c>
      <c r="E37" s="57"/>
      <c r="F37" s="44"/>
    </row>
    <row r="38" spans="1:6" ht="19.5" customHeight="1">
      <c r="A38" s="56" t="s">
        <v>237</v>
      </c>
      <c r="B38" s="57"/>
      <c r="C38" s="44"/>
      <c r="D38" s="57" t="s">
        <v>1279</v>
      </c>
      <c r="E38" s="57"/>
      <c r="F38" s="44"/>
    </row>
    <row r="39" spans="1:6" ht="19.5" customHeight="1">
      <c r="A39" s="56" t="s">
        <v>307</v>
      </c>
      <c r="B39" s="57"/>
      <c r="C39" s="44"/>
      <c r="D39" s="57" t="s">
        <v>1279</v>
      </c>
      <c r="E39" s="57"/>
      <c r="F39" s="44"/>
    </row>
    <row r="40" spans="1:6" ht="19.5" customHeight="1">
      <c r="A40" s="56" t="s">
        <v>308</v>
      </c>
      <c r="B40" s="57"/>
      <c r="C40" s="44"/>
      <c r="D40" s="9" t="s">
        <v>1279</v>
      </c>
      <c r="E40" s="9"/>
      <c r="F40" s="44"/>
    </row>
    <row r="41" spans="1:6" ht="19.5" customHeight="1">
      <c r="A41" s="56" t="s">
        <v>309</v>
      </c>
      <c r="B41" s="57"/>
      <c r="C41" s="44"/>
      <c r="D41" s="9" t="s">
        <v>1279</v>
      </c>
      <c r="E41" s="9"/>
      <c r="F41" s="44"/>
    </row>
    <row r="42" spans="1:6" ht="19.5" customHeight="1">
      <c r="A42" s="56" t="s">
        <v>238</v>
      </c>
      <c r="B42" s="57">
        <v>6</v>
      </c>
      <c r="C42" s="44"/>
      <c r="D42" s="9" t="s">
        <v>1279</v>
      </c>
      <c r="E42" s="9"/>
      <c r="F42" s="44"/>
    </row>
    <row r="43" spans="1:6" ht="19.5" customHeight="1">
      <c r="A43" s="56" t="s">
        <v>310</v>
      </c>
      <c r="B43" s="57"/>
      <c r="C43" s="44"/>
      <c r="D43" s="9" t="s">
        <v>1279</v>
      </c>
      <c r="E43" s="9"/>
      <c r="F43" s="44"/>
    </row>
    <row r="44" spans="1:6" ht="19.5" customHeight="1">
      <c r="A44" s="56" t="s">
        <v>239</v>
      </c>
      <c r="B44" s="57"/>
      <c r="C44" s="44"/>
      <c r="D44" s="9" t="s">
        <v>1279</v>
      </c>
      <c r="E44" s="9"/>
      <c r="F44" s="44"/>
    </row>
    <row r="45" spans="1:6" ht="19.5" customHeight="1">
      <c r="A45" s="56" t="s">
        <v>311</v>
      </c>
      <c r="B45" s="57">
        <v>1433</v>
      </c>
      <c r="C45" s="44"/>
      <c r="D45" s="9" t="s">
        <v>1279</v>
      </c>
      <c r="E45" s="9"/>
      <c r="F45" s="44"/>
    </row>
    <row r="46" spans="1:6" ht="19.5" customHeight="1">
      <c r="A46" s="56" t="s">
        <v>312</v>
      </c>
      <c r="B46" s="57"/>
      <c r="C46" s="44"/>
      <c r="D46" s="9" t="s">
        <v>1279</v>
      </c>
      <c r="E46" s="9"/>
      <c r="F46" s="44"/>
    </row>
    <row r="47" spans="1:6" ht="19.5" customHeight="1">
      <c r="A47" s="56" t="s">
        <v>241</v>
      </c>
      <c r="B47" s="57"/>
      <c r="C47" s="44"/>
      <c r="D47" s="9" t="s">
        <v>1279</v>
      </c>
      <c r="E47" s="9"/>
      <c r="F47" s="44"/>
    </row>
    <row r="48" spans="1:6" ht="19.5" customHeight="1">
      <c r="A48" s="56" t="s">
        <v>313</v>
      </c>
      <c r="B48" s="57"/>
      <c r="C48" s="44"/>
      <c r="D48" s="9" t="s">
        <v>1279</v>
      </c>
      <c r="E48" s="9"/>
      <c r="F48" s="44"/>
    </row>
    <row r="49" spans="1:6" ht="19.5" customHeight="1">
      <c r="A49" s="56" t="s">
        <v>314</v>
      </c>
      <c r="B49" s="57">
        <v>33</v>
      </c>
      <c r="C49" s="44"/>
      <c r="D49" s="9" t="s">
        <v>1279</v>
      </c>
      <c r="E49" s="9"/>
      <c r="F49" s="44"/>
    </row>
    <row r="50" spans="1:6" ht="19.5" customHeight="1">
      <c r="A50" s="56" t="s">
        <v>242</v>
      </c>
      <c r="B50" s="57"/>
      <c r="C50" s="44"/>
      <c r="D50" s="9" t="s">
        <v>1279</v>
      </c>
      <c r="E50" s="9"/>
      <c r="F50" s="44"/>
    </row>
    <row r="51" spans="1:6" ht="19.5" customHeight="1">
      <c r="A51" s="56" t="s">
        <v>315</v>
      </c>
      <c r="B51" s="57">
        <v>135</v>
      </c>
      <c r="C51" s="44"/>
      <c r="D51" s="9" t="s">
        <v>1279</v>
      </c>
      <c r="E51" s="9"/>
      <c r="F51" s="44"/>
    </row>
    <row r="52" spans="1:6" ht="19.5" customHeight="1">
      <c r="A52" s="56" t="s">
        <v>316</v>
      </c>
      <c r="B52" s="57"/>
      <c r="C52" s="44"/>
      <c r="D52" s="9" t="s">
        <v>1279</v>
      </c>
      <c r="E52" s="9"/>
      <c r="F52" s="44"/>
    </row>
    <row r="53" spans="1:6" ht="19.5" customHeight="1">
      <c r="A53" s="56" t="s">
        <v>317</v>
      </c>
      <c r="B53" s="57"/>
      <c r="C53" s="44"/>
      <c r="D53" s="9" t="s">
        <v>1279</v>
      </c>
      <c r="E53" s="9"/>
      <c r="F53" s="44"/>
    </row>
    <row r="54" spans="1:6" ht="19.5" customHeight="1">
      <c r="A54" s="56" t="s">
        <v>318</v>
      </c>
      <c r="B54" s="57"/>
      <c r="C54" s="44"/>
      <c r="D54" s="57" t="s">
        <v>1279</v>
      </c>
      <c r="E54" s="57"/>
      <c r="F54" s="44"/>
    </row>
    <row r="55" spans="1:6" ht="19.5" customHeight="1">
      <c r="A55" s="56" t="s">
        <v>243</v>
      </c>
      <c r="B55" s="57"/>
      <c r="C55" s="44"/>
      <c r="D55" s="57" t="s">
        <v>1279</v>
      </c>
      <c r="E55" s="57"/>
      <c r="F55" s="44"/>
    </row>
    <row r="56" spans="1:6" ht="19.5" customHeight="1">
      <c r="A56" s="56" t="s">
        <v>319</v>
      </c>
      <c r="B56" s="57"/>
      <c r="C56" s="44"/>
      <c r="D56" s="57" t="s">
        <v>1279</v>
      </c>
      <c r="E56" s="57"/>
      <c r="F56" s="44"/>
    </row>
    <row r="57" spans="1:6" ht="19.5" customHeight="1">
      <c r="A57" s="58" t="s">
        <v>320</v>
      </c>
      <c r="B57" s="48"/>
      <c r="C57" s="44"/>
      <c r="D57" s="57" t="s">
        <v>1279</v>
      </c>
      <c r="E57" s="57"/>
      <c r="F57" s="44"/>
    </row>
    <row r="58" spans="1:6" ht="19.5" customHeight="1">
      <c r="A58" s="58"/>
      <c r="B58" s="48"/>
      <c r="C58" s="44"/>
      <c r="D58" s="57" t="s">
        <v>1279</v>
      </c>
      <c r="E58" s="57"/>
      <c r="F58" s="44"/>
    </row>
    <row r="59" spans="1:6" ht="19.5" customHeight="1">
      <c r="A59" s="58"/>
      <c r="B59" s="48"/>
      <c r="C59" s="44"/>
      <c r="D59" s="57" t="s">
        <v>1279</v>
      </c>
      <c r="E59" s="57"/>
      <c r="F59" s="44"/>
    </row>
    <row r="60" spans="1:6" ht="19.5" customHeight="1">
      <c r="A60" s="18" t="s">
        <v>321</v>
      </c>
      <c r="B60" s="5"/>
      <c r="C60" s="44"/>
      <c r="D60" s="22" t="s">
        <v>322</v>
      </c>
      <c r="E60" s="31">
        <f>SUM(E61:E63)</f>
        <v>1188</v>
      </c>
      <c r="F60" s="31">
        <f>SUM(F61:F63)</f>
        <v>0</v>
      </c>
    </row>
    <row r="61" spans="1:6" ht="19.5" customHeight="1">
      <c r="A61" s="18" t="s">
        <v>323</v>
      </c>
      <c r="B61" s="33">
        <f>SUM(B62:B65)</f>
        <v>1749</v>
      </c>
      <c r="C61" s="33">
        <f>SUM(C62:C65)</f>
        <v>1188</v>
      </c>
      <c r="D61" s="5" t="s">
        <v>1275</v>
      </c>
      <c r="E61" s="32">
        <v>1188</v>
      </c>
      <c r="F61" s="44"/>
    </row>
    <row r="62" spans="1:6" ht="19.5" customHeight="1">
      <c r="A62" s="5" t="s">
        <v>1271</v>
      </c>
      <c r="B62" s="5">
        <v>1749</v>
      </c>
      <c r="C62" s="44">
        <v>1188</v>
      </c>
      <c r="D62" s="5" t="s">
        <v>1273</v>
      </c>
      <c r="E62" s="9"/>
      <c r="F62" s="44"/>
    </row>
    <row r="63" spans="1:6" ht="19.5" customHeight="1">
      <c r="A63" s="26" t="s">
        <v>1264</v>
      </c>
      <c r="B63" s="5"/>
      <c r="C63" s="44"/>
      <c r="D63" s="5" t="s">
        <v>1272</v>
      </c>
      <c r="E63" s="9"/>
      <c r="F63" s="44"/>
    </row>
    <row r="64" spans="1:6" ht="19.5" customHeight="1">
      <c r="A64" s="26" t="s">
        <v>1265</v>
      </c>
      <c r="B64" s="5"/>
      <c r="C64" s="44"/>
      <c r="D64" s="22" t="s">
        <v>324</v>
      </c>
      <c r="E64" s="32"/>
      <c r="F64" s="44"/>
    </row>
    <row r="65" spans="1:6" ht="19.5" customHeight="1">
      <c r="A65" s="26" t="s">
        <v>1266</v>
      </c>
      <c r="B65" s="5"/>
      <c r="C65" s="44"/>
      <c r="D65" s="5" t="s">
        <v>1280</v>
      </c>
      <c r="E65" s="5"/>
      <c r="F65" s="44"/>
    </row>
    <row r="66" spans="1:6" ht="19.5" customHeight="1">
      <c r="A66" s="5" t="s">
        <v>1277</v>
      </c>
      <c r="B66" s="5"/>
      <c r="C66" s="44"/>
      <c r="D66" s="5" t="s">
        <v>1281</v>
      </c>
      <c r="E66" s="5"/>
      <c r="F66" s="44"/>
    </row>
    <row r="67" spans="1:6" ht="19.5" customHeight="1">
      <c r="A67" s="5" t="s">
        <v>1278</v>
      </c>
      <c r="B67" s="5"/>
      <c r="C67" s="44"/>
      <c r="D67" s="18" t="s">
        <v>326</v>
      </c>
      <c r="E67" s="5"/>
      <c r="F67" s="44"/>
    </row>
    <row r="68" spans="1:6" ht="19.5" customHeight="1">
      <c r="A68" s="18" t="s">
        <v>325</v>
      </c>
      <c r="B68" s="5"/>
      <c r="C68" s="44"/>
      <c r="D68" s="9" t="s">
        <v>1279</v>
      </c>
      <c r="E68" s="5"/>
      <c r="F68" s="44"/>
    </row>
    <row r="69" spans="1:6" ht="19.5" customHeight="1">
      <c r="A69" s="5" t="s">
        <v>1270</v>
      </c>
      <c r="B69" s="5"/>
      <c r="C69" s="44"/>
      <c r="D69" s="5" t="s">
        <v>1279</v>
      </c>
      <c r="E69" s="5"/>
      <c r="F69" s="44"/>
    </row>
    <row r="70" spans="1:6" ht="19.5" customHeight="1">
      <c r="A70" s="5"/>
      <c r="B70" s="5"/>
      <c r="C70" s="1"/>
      <c r="D70" s="5"/>
      <c r="E70" s="5"/>
      <c r="F70" s="1"/>
    </row>
    <row r="71" spans="1:6" ht="19.5" customHeight="1">
      <c r="A71" s="5"/>
      <c r="B71" s="5"/>
      <c r="C71" s="1"/>
      <c r="D71" s="5"/>
      <c r="E71" s="5"/>
      <c r="F71" s="1"/>
    </row>
    <row r="72" spans="1:6" ht="19.5" customHeight="1">
      <c r="A72" s="5"/>
      <c r="B72" s="5"/>
      <c r="C72" s="1"/>
      <c r="D72" s="5"/>
      <c r="E72" s="5"/>
      <c r="F72" s="1"/>
    </row>
    <row r="73" spans="1:6" ht="19.5" customHeight="1">
      <c r="A73" s="5"/>
      <c r="B73" s="5"/>
      <c r="C73" s="1"/>
      <c r="D73" s="5" t="s">
        <v>1279</v>
      </c>
      <c r="E73" s="5"/>
      <c r="F73" s="1"/>
    </row>
    <row r="74" spans="1:6" ht="19.5" customHeight="1">
      <c r="A74" s="5"/>
      <c r="B74" s="5"/>
      <c r="C74" s="1"/>
      <c r="D74" s="5" t="s">
        <v>1276</v>
      </c>
      <c r="E74" s="5"/>
      <c r="F74" s="1"/>
    </row>
    <row r="75" spans="1:6" ht="19.5" customHeight="1">
      <c r="A75" s="5"/>
      <c r="B75" s="5"/>
      <c r="C75" s="1"/>
      <c r="D75" s="5" t="s">
        <v>1276</v>
      </c>
      <c r="E75" s="5"/>
      <c r="F75" s="1"/>
    </row>
    <row r="76" spans="1:6" ht="19.5" customHeight="1">
      <c r="A76" s="5"/>
      <c r="B76" s="5"/>
      <c r="C76" s="1"/>
      <c r="D76" s="5" t="s">
        <v>1274</v>
      </c>
      <c r="E76" s="5"/>
      <c r="F76" s="1"/>
    </row>
    <row r="77" spans="1:6" ht="19.5" customHeight="1">
      <c r="A77" s="5"/>
      <c r="B77" s="5"/>
      <c r="C77" s="1"/>
      <c r="D77" s="18"/>
      <c r="E77" s="5"/>
      <c r="F77" s="1"/>
    </row>
    <row r="78" spans="1:6" ht="19.5" customHeight="1">
      <c r="A78" s="5"/>
      <c r="B78" s="5"/>
      <c r="C78" s="1"/>
      <c r="D78" s="18"/>
      <c r="E78" s="5"/>
      <c r="F78" s="1"/>
    </row>
    <row r="79" spans="1:6" ht="19.5" customHeight="1">
      <c r="A79" s="2" t="s">
        <v>327</v>
      </c>
      <c r="B79" s="38">
        <f>SUM(B6,B7)</f>
        <v>15088</v>
      </c>
      <c r="C79" s="38">
        <f>SUM(C6,C7)</f>
        <v>13463</v>
      </c>
      <c r="D79" s="23" t="s">
        <v>328</v>
      </c>
      <c r="E79" s="38">
        <f>SUM(E7,E6,)</f>
        <v>14548</v>
      </c>
      <c r="F79" s="38">
        <f>SUM(F7,F6,)</f>
        <v>13463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 password="CA80" sheet="1"/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3"/>
  <sheetViews>
    <sheetView showGridLines="0" showZeros="0" zoomScalePageLayoutView="0" workbookViewId="0" topLeftCell="A31">
      <selection activeCell="I1" sqref="I1:I16384"/>
    </sheetView>
  </sheetViews>
  <sheetFormatPr defaultColWidth="9.00390625" defaultRowHeight="14.25"/>
  <cols>
    <col min="1" max="1" width="45.25390625" style="51" customWidth="1"/>
    <col min="2" max="2" width="15.50390625" style="40" customWidth="1"/>
    <col min="3" max="3" width="15.25390625" style="40" customWidth="1"/>
    <col min="4" max="4" width="19.125" style="40" customWidth="1"/>
    <col min="5" max="5" width="18.125" style="40" customWidth="1"/>
    <col min="6" max="7" width="15.25390625" style="40" customWidth="1"/>
    <col min="8" max="8" width="15.50390625" style="40" customWidth="1"/>
    <col min="9" max="9" width="15.75390625" style="40" customWidth="1"/>
    <col min="10" max="16384" width="9.00390625" style="40" customWidth="1"/>
  </cols>
  <sheetData>
    <row r="1" ht="14.25">
      <c r="A1" s="39" t="s">
        <v>329</v>
      </c>
    </row>
    <row r="2" spans="1:8" ht="20.25">
      <c r="A2" s="103" t="s">
        <v>330</v>
      </c>
      <c r="B2" s="103"/>
      <c r="C2" s="103"/>
      <c r="D2" s="103"/>
      <c r="E2" s="103"/>
      <c r="F2" s="103"/>
      <c r="G2" s="103"/>
      <c r="H2" s="103"/>
    </row>
    <row r="3" spans="1:8" ht="18" customHeight="1">
      <c r="A3" s="39"/>
      <c r="H3" s="46" t="s">
        <v>36</v>
      </c>
    </row>
    <row r="4" spans="1:8" s="59" customFormat="1" ht="31.5" customHeight="1">
      <c r="A4" s="111" t="s">
        <v>331</v>
      </c>
      <c r="B4" s="112" t="s">
        <v>332</v>
      </c>
      <c r="C4" s="112" t="s">
        <v>333</v>
      </c>
      <c r="D4" s="113" t="s">
        <v>439</v>
      </c>
      <c r="E4" s="107" t="s">
        <v>334</v>
      </c>
      <c r="F4" s="107" t="s">
        <v>335</v>
      </c>
      <c r="G4" s="112" t="s">
        <v>1282</v>
      </c>
      <c r="H4" s="112" t="s">
        <v>336</v>
      </c>
    </row>
    <row r="5" spans="1:8" s="59" customFormat="1" ht="27" customHeight="1">
      <c r="A5" s="111"/>
      <c r="B5" s="112"/>
      <c r="C5" s="112"/>
      <c r="D5" s="114"/>
      <c r="E5" s="107"/>
      <c r="F5" s="107"/>
      <c r="G5" s="112"/>
      <c r="H5" s="112"/>
    </row>
    <row r="6" spans="1:9" ht="19.5" customHeight="1">
      <c r="A6" s="61" t="s">
        <v>68</v>
      </c>
      <c r="B6" s="33">
        <f>'表二'!C5</f>
        <v>1275</v>
      </c>
      <c r="C6" s="33">
        <f aca="true" t="shared" si="0" ref="C6:H6">SUM(C7:C34)</f>
        <v>1077</v>
      </c>
      <c r="D6" s="33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198</v>
      </c>
      <c r="I6" s="98">
        <f>IF(B6=C6+D6+E6+F6+G6+H6,"","分项不等于合计数")</f>
      </c>
    </row>
    <row r="7" spans="1:9" ht="19.5" customHeight="1">
      <c r="A7" s="24" t="s">
        <v>69</v>
      </c>
      <c r="B7" s="33">
        <f>'表二'!C6</f>
        <v>0</v>
      </c>
      <c r="C7" s="42"/>
      <c r="D7" s="60"/>
      <c r="E7" s="42"/>
      <c r="F7" s="42"/>
      <c r="G7" s="42"/>
      <c r="H7" s="42"/>
      <c r="I7" s="98">
        <f aca="true" t="shared" si="1" ref="I7:I70">IF(B7=C7+D7+E7+F7+G7+H7,"","分项不等于合计数")</f>
      </c>
    </row>
    <row r="8" spans="1:9" ht="19.5" customHeight="1">
      <c r="A8" s="24" t="s">
        <v>70</v>
      </c>
      <c r="B8" s="33">
        <f>'表二'!C18</f>
        <v>0</v>
      </c>
      <c r="C8" s="42"/>
      <c r="D8" s="60"/>
      <c r="E8" s="42"/>
      <c r="F8" s="42"/>
      <c r="G8" s="42"/>
      <c r="H8" s="42"/>
      <c r="I8" s="98">
        <f t="shared" si="1"/>
      </c>
    </row>
    <row r="9" spans="1:9" ht="19.5" customHeight="1">
      <c r="A9" s="24" t="s">
        <v>71</v>
      </c>
      <c r="B9" s="33">
        <f>'表二'!C27</f>
        <v>1135</v>
      </c>
      <c r="C9" s="42">
        <v>977</v>
      </c>
      <c r="D9" s="60"/>
      <c r="E9" s="42"/>
      <c r="F9" s="42"/>
      <c r="G9" s="42"/>
      <c r="H9" s="42">
        <v>158</v>
      </c>
      <c r="I9" s="98">
        <f t="shared" si="1"/>
      </c>
    </row>
    <row r="10" spans="1:9" ht="19.5" customHeight="1">
      <c r="A10" s="24" t="s">
        <v>72</v>
      </c>
      <c r="B10" s="33">
        <f>'表二'!C39</f>
        <v>0</v>
      </c>
      <c r="C10" s="42"/>
      <c r="D10" s="60"/>
      <c r="E10" s="42"/>
      <c r="F10" s="42"/>
      <c r="G10" s="42"/>
      <c r="H10" s="42"/>
      <c r="I10" s="98">
        <f t="shared" si="1"/>
      </c>
    </row>
    <row r="11" spans="1:9" ht="19.5" customHeight="1">
      <c r="A11" s="25" t="s">
        <v>73</v>
      </c>
      <c r="B11" s="33">
        <f>'表二'!C51</f>
        <v>0</v>
      </c>
      <c r="C11" s="42"/>
      <c r="D11" s="60"/>
      <c r="E11" s="42"/>
      <c r="F11" s="42"/>
      <c r="G11" s="42"/>
      <c r="H11" s="42"/>
      <c r="I11" s="98">
        <f t="shared" si="1"/>
      </c>
    </row>
    <row r="12" spans="1:9" ht="19.5" customHeight="1">
      <c r="A12" s="24" t="s">
        <v>74</v>
      </c>
      <c r="B12" s="33">
        <f>'表二'!C62</f>
        <v>0</v>
      </c>
      <c r="C12" s="42"/>
      <c r="D12" s="60"/>
      <c r="E12" s="42"/>
      <c r="F12" s="42"/>
      <c r="G12" s="42"/>
      <c r="H12" s="42"/>
      <c r="I12" s="98">
        <f t="shared" si="1"/>
      </c>
    </row>
    <row r="13" spans="1:9" ht="19.5" customHeight="1">
      <c r="A13" s="24" t="s">
        <v>75</v>
      </c>
      <c r="B13" s="33">
        <f>'表二'!C73</f>
        <v>10</v>
      </c>
      <c r="C13" s="42">
        <v>10</v>
      </c>
      <c r="D13" s="60"/>
      <c r="E13" s="42"/>
      <c r="F13" s="42"/>
      <c r="G13" s="42"/>
      <c r="H13" s="42"/>
      <c r="I13" s="98">
        <f t="shared" si="1"/>
      </c>
    </row>
    <row r="14" spans="1:9" ht="19.5" customHeight="1">
      <c r="A14" s="25" t="s">
        <v>76</v>
      </c>
      <c r="B14" s="33">
        <f>'表二'!C85</f>
        <v>0</v>
      </c>
      <c r="C14" s="42"/>
      <c r="D14" s="60"/>
      <c r="E14" s="42"/>
      <c r="F14" s="42"/>
      <c r="G14" s="42"/>
      <c r="H14" s="42"/>
      <c r="I14" s="98">
        <f t="shared" si="1"/>
      </c>
    </row>
    <row r="15" spans="1:9" ht="19.5" customHeight="1">
      <c r="A15" s="24" t="s">
        <v>77</v>
      </c>
      <c r="B15" s="33">
        <f>'表二'!C94</f>
        <v>0</v>
      </c>
      <c r="C15" s="42"/>
      <c r="D15" s="60"/>
      <c r="E15" s="42"/>
      <c r="F15" s="42"/>
      <c r="G15" s="42"/>
      <c r="H15" s="42"/>
      <c r="I15" s="98">
        <f t="shared" si="1"/>
      </c>
    </row>
    <row r="16" spans="1:9" ht="19.5" customHeight="1">
      <c r="A16" s="25" t="s">
        <v>78</v>
      </c>
      <c r="B16" s="33">
        <f>'表二'!C104</f>
        <v>0</v>
      </c>
      <c r="C16" s="42"/>
      <c r="D16" s="60"/>
      <c r="E16" s="42"/>
      <c r="F16" s="42"/>
      <c r="G16" s="42"/>
      <c r="H16" s="42"/>
      <c r="I16" s="98">
        <f t="shared" si="1"/>
      </c>
    </row>
    <row r="17" spans="1:9" ht="19.5" customHeight="1">
      <c r="A17" s="61" t="s">
        <v>79</v>
      </c>
      <c r="B17" s="33">
        <f>'表二'!C119</f>
        <v>0</v>
      </c>
      <c r="C17" s="42"/>
      <c r="D17" s="60"/>
      <c r="E17" s="42"/>
      <c r="F17" s="42"/>
      <c r="G17" s="42"/>
      <c r="H17" s="42"/>
      <c r="I17" s="98">
        <f t="shared" si="1"/>
      </c>
    </row>
    <row r="18" spans="1:9" ht="19.5" customHeight="1">
      <c r="A18" s="61" t="s">
        <v>80</v>
      </c>
      <c r="B18" s="33">
        <f>'表二'!C128</f>
        <v>0</v>
      </c>
      <c r="C18" s="42"/>
      <c r="D18" s="60"/>
      <c r="E18" s="42"/>
      <c r="F18" s="42"/>
      <c r="G18" s="42"/>
      <c r="H18" s="42"/>
      <c r="I18" s="98">
        <f t="shared" si="1"/>
      </c>
    </row>
    <row r="19" spans="1:9" ht="19.5" customHeight="1">
      <c r="A19" s="25" t="s">
        <v>81</v>
      </c>
      <c r="B19" s="33">
        <f>'表二'!C139</f>
        <v>0</v>
      </c>
      <c r="C19" s="42"/>
      <c r="D19" s="60"/>
      <c r="E19" s="42"/>
      <c r="F19" s="42"/>
      <c r="G19" s="42"/>
      <c r="H19" s="42"/>
      <c r="I19" s="98">
        <f t="shared" si="1"/>
      </c>
    </row>
    <row r="20" spans="1:9" ht="19.5" customHeight="1">
      <c r="A20" s="25" t="s">
        <v>82</v>
      </c>
      <c r="B20" s="33">
        <f>'表二'!C151</f>
        <v>0</v>
      </c>
      <c r="C20" s="42"/>
      <c r="D20" s="60"/>
      <c r="E20" s="42"/>
      <c r="F20" s="42"/>
      <c r="G20" s="42"/>
      <c r="H20" s="42"/>
      <c r="I20" s="98">
        <f t="shared" si="1"/>
      </c>
    </row>
    <row r="21" spans="1:9" ht="19.5" customHeight="1">
      <c r="A21" s="24" t="s">
        <v>83</v>
      </c>
      <c r="B21" s="33">
        <f>'表二'!C161</f>
        <v>0</v>
      </c>
      <c r="C21" s="42"/>
      <c r="D21" s="60"/>
      <c r="E21" s="42"/>
      <c r="F21" s="42"/>
      <c r="G21" s="42"/>
      <c r="H21" s="42"/>
      <c r="I21" s="98">
        <f t="shared" si="1"/>
      </c>
    </row>
    <row r="22" spans="1:9" ht="19.5" customHeight="1">
      <c r="A22" s="24" t="s">
        <v>84</v>
      </c>
      <c r="B22" s="33">
        <f>'表二'!C174</f>
        <v>0</v>
      </c>
      <c r="C22" s="42"/>
      <c r="D22" s="60"/>
      <c r="E22" s="42"/>
      <c r="F22" s="42"/>
      <c r="G22" s="42"/>
      <c r="H22" s="42"/>
      <c r="I22" s="98">
        <f t="shared" si="1"/>
      </c>
    </row>
    <row r="23" spans="1:9" ht="19.5" customHeight="1">
      <c r="A23" s="24" t="s">
        <v>85</v>
      </c>
      <c r="B23" s="33">
        <f>'表二'!C181</f>
        <v>0</v>
      </c>
      <c r="C23" s="42"/>
      <c r="D23" s="60"/>
      <c r="E23" s="42"/>
      <c r="F23" s="42"/>
      <c r="G23" s="42"/>
      <c r="H23" s="42"/>
      <c r="I23" s="98">
        <f t="shared" si="1"/>
      </c>
    </row>
    <row r="24" spans="1:9" ht="19.5" customHeight="1">
      <c r="A24" s="24" t="s">
        <v>86</v>
      </c>
      <c r="B24" s="33">
        <f>'表二'!C188</f>
        <v>0</v>
      </c>
      <c r="C24" s="42"/>
      <c r="D24" s="60"/>
      <c r="E24" s="42"/>
      <c r="F24" s="42"/>
      <c r="G24" s="42"/>
      <c r="H24" s="42"/>
      <c r="I24" s="98">
        <f t="shared" si="1"/>
      </c>
    </row>
    <row r="25" spans="1:9" ht="19.5" customHeight="1">
      <c r="A25" s="25" t="s">
        <v>87</v>
      </c>
      <c r="B25" s="33">
        <f>'表二'!C197</f>
        <v>0</v>
      </c>
      <c r="C25" s="42"/>
      <c r="D25" s="60"/>
      <c r="E25" s="42"/>
      <c r="F25" s="42"/>
      <c r="G25" s="42"/>
      <c r="H25" s="42"/>
      <c r="I25" s="98">
        <f t="shared" si="1"/>
      </c>
    </row>
    <row r="26" spans="1:9" ht="19.5" customHeight="1">
      <c r="A26" s="25" t="s">
        <v>88</v>
      </c>
      <c r="B26" s="33">
        <f>'表二'!C203</f>
        <v>0</v>
      </c>
      <c r="C26" s="42"/>
      <c r="D26" s="60"/>
      <c r="E26" s="42"/>
      <c r="F26" s="42"/>
      <c r="G26" s="42"/>
      <c r="H26" s="42"/>
      <c r="I26" s="98">
        <f t="shared" si="1"/>
      </c>
    </row>
    <row r="27" spans="1:9" ht="19.5" customHeight="1">
      <c r="A27" s="25" t="s">
        <v>89</v>
      </c>
      <c r="B27" s="33">
        <f>'表二'!C210</f>
        <v>30</v>
      </c>
      <c r="C27" s="42">
        <v>30</v>
      </c>
      <c r="D27" s="60"/>
      <c r="E27" s="42"/>
      <c r="F27" s="42"/>
      <c r="G27" s="42"/>
      <c r="H27" s="42"/>
      <c r="I27" s="98">
        <f t="shared" si="1"/>
      </c>
    </row>
    <row r="28" spans="1:9" ht="19.5" customHeight="1">
      <c r="A28" s="25" t="s">
        <v>90</v>
      </c>
      <c r="B28" s="33">
        <f>'表二'!C218</f>
        <v>0</v>
      </c>
      <c r="C28" s="42"/>
      <c r="D28" s="60"/>
      <c r="E28" s="42"/>
      <c r="F28" s="42"/>
      <c r="G28" s="42"/>
      <c r="H28" s="42"/>
      <c r="I28" s="98">
        <f t="shared" si="1"/>
      </c>
    </row>
    <row r="29" spans="1:9" ht="19.5" customHeight="1">
      <c r="A29" s="25" t="s">
        <v>91</v>
      </c>
      <c r="B29" s="33">
        <f>'表二'!C225</f>
        <v>50</v>
      </c>
      <c r="C29" s="42">
        <v>50</v>
      </c>
      <c r="D29" s="60"/>
      <c r="E29" s="42"/>
      <c r="F29" s="42"/>
      <c r="G29" s="42"/>
      <c r="H29" s="42"/>
      <c r="I29" s="98">
        <f t="shared" si="1"/>
      </c>
    </row>
    <row r="30" spans="1:9" ht="19.5" customHeight="1">
      <c r="A30" s="25" t="s">
        <v>92</v>
      </c>
      <c r="B30" s="33">
        <f>'表二'!C231</f>
        <v>0</v>
      </c>
      <c r="C30" s="42"/>
      <c r="D30" s="60"/>
      <c r="E30" s="42"/>
      <c r="F30" s="42"/>
      <c r="G30" s="42"/>
      <c r="H30" s="42"/>
      <c r="I30" s="98">
        <f t="shared" si="1"/>
      </c>
    </row>
    <row r="31" spans="1:9" ht="19.5" customHeight="1">
      <c r="A31" s="25" t="s">
        <v>93</v>
      </c>
      <c r="B31" s="33">
        <f>'表二'!C237</f>
        <v>0</v>
      </c>
      <c r="C31" s="42"/>
      <c r="D31" s="60"/>
      <c r="E31" s="42"/>
      <c r="F31" s="42"/>
      <c r="G31" s="42"/>
      <c r="H31" s="42"/>
      <c r="I31" s="98">
        <f t="shared" si="1"/>
      </c>
    </row>
    <row r="32" spans="1:9" ht="19.5" customHeight="1">
      <c r="A32" s="25" t="s">
        <v>94</v>
      </c>
      <c r="B32" s="33">
        <f>'表二'!C243</f>
        <v>0</v>
      </c>
      <c r="C32" s="42"/>
      <c r="D32" s="60"/>
      <c r="E32" s="42"/>
      <c r="F32" s="42"/>
      <c r="G32" s="42"/>
      <c r="H32" s="42"/>
      <c r="I32" s="98">
        <f t="shared" si="1"/>
      </c>
    </row>
    <row r="33" spans="1:9" ht="19.5" customHeight="1">
      <c r="A33" s="25" t="s">
        <v>95</v>
      </c>
      <c r="B33" s="33">
        <f>'表二'!C249</f>
        <v>10</v>
      </c>
      <c r="C33" s="42">
        <v>10</v>
      </c>
      <c r="D33" s="60"/>
      <c r="E33" s="42"/>
      <c r="F33" s="42"/>
      <c r="G33" s="42"/>
      <c r="H33" s="42"/>
      <c r="I33" s="98">
        <f t="shared" si="1"/>
      </c>
    </row>
    <row r="34" spans="1:9" ht="19.5" customHeight="1">
      <c r="A34" s="25" t="s">
        <v>96</v>
      </c>
      <c r="B34" s="33">
        <f>'表二'!C255</f>
        <v>40</v>
      </c>
      <c r="C34" s="42"/>
      <c r="D34" s="60"/>
      <c r="E34" s="42"/>
      <c r="F34" s="42"/>
      <c r="G34" s="42"/>
      <c r="H34" s="42">
        <v>40</v>
      </c>
      <c r="I34" s="98">
        <f t="shared" si="1"/>
      </c>
    </row>
    <row r="35" spans="1:9" ht="19.5" customHeight="1">
      <c r="A35" s="61" t="s">
        <v>97</v>
      </c>
      <c r="B35" s="33">
        <f>'表二'!C258</f>
        <v>0</v>
      </c>
      <c r="C35" s="33">
        <f aca="true" t="shared" si="2" ref="C35:H35">SUM(C36:C37)</f>
        <v>0</v>
      </c>
      <c r="D35" s="33">
        <f t="shared" si="2"/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  <c r="I35" s="98">
        <f t="shared" si="1"/>
      </c>
    </row>
    <row r="36" spans="1:9" ht="19.5" customHeight="1">
      <c r="A36" s="24" t="s">
        <v>98</v>
      </c>
      <c r="B36" s="33">
        <f>'表二'!C259</f>
        <v>0</v>
      </c>
      <c r="C36" s="42"/>
      <c r="D36" s="60"/>
      <c r="E36" s="42"/>
      <c r="F36" s="42"/>
      <c r="G36" s="42"/>
      <c r="H36" s="42"/>
      <c r="I36" s="98">
        <f t="shared" si="1"/>
      </c>
    </row>
    <row r="37" spans="1:9" ht="19.5" customHeight="1">
      <c r="A37" s="24" t="s">
        <v>99</v>
      </c>
      <c r="B37" s="33">
        <f>'表二'!C260</f>
        <v>0</v>
      </c>
      <c r="C37" s="42"/>
      <c r="D37" s="60"/>
      <c r="E37" s="42"/>
      <c r="F37" s="42"/>
      <c r="G37" s="42"/>
      <c r="H37" s="42"/>
      <c r="I37" s="98">
        <f t="shared" si="1"/>
      </c>
    </row>
    <row r="38" spans="1:9" ht="19.5" customHeight="1">
      <c r="A38" s="61" t="s">
        <v>100</v>
      </c>
      <c r="B38" s="33">
        <f>'表二'!C261</f>
        <v>0</v>
      </c>
      <c r="C38" s="33">
        <f aca="true" t="shared" si="3" ref="C38:H38">SUM(C39:C40)</f>
        <v>0</v>
      </c>
      <c r="D38" s="33">
        <f t="shared" si="3"/>
        <v>0</v>
      </c>
      <c r="E38" s="33">
        <f t="shared" si="3"/>
        <v>0</v>
      </c>
      <c r="F38" s="33">
        <f t="shared" si="3"/>
        <v>0</v>
      </c>
      <c r="G38" s="33">
        <f t="shared" si="3"/>
        <v>0</v>
      </c>
      <c r="H38" s="33">
        <f t="shared" si="3"/>
        <v>0</v>
      </c>
      <c r="I38" s="98">
        <f t="shared" si="1"/>
      </c>
    </row>
    <row r="39" spans="1:9" ht="19.5" customHeight="1">
      <c r="A39" s="25" t="s">
        <v>101</v>
      </c>
      <c r="B39" s="33">
        <f>'表二'!C262</f>
        <v>0</v>
      </c>
      <c r="C39" s="42"/>
      <c r="D39" s="60"/>
      <c r="E39" s="42"/>
      <c r="F39" s="42"/>
      <c r="G39" s="42"/>
      <c r="H39" s="42"/>
      <c r="I39" s="98">
        <f t="shared" si="1"/>
      </c>
    </row>
    <row r="40" spans="1:9" ht="19.5" customHeight="1">
      <c r="A40" s="25" t="s">
        <v>102</v>
      </c>
      <c r="B40" s="33">
        <f>'表二'!C271</f>
        <v>0</v>
      </c>
      <c r="C40" s="42"/>
      <c r="D40" s="60"/>
      <c r="E40" s="42"/>
      <c r="F40" s="42"/>
      <c r="G40" s="42"/>
      <c r="H40" s="42"/>
      <c r="I40" s="98">
        <f t="shared" si="1"/>
      </c>
    </row>
    <row r="41" spans="1:9" ht="19.5" customHeight="1">
      <c r="A41" s="61" t="s">
        <v>103</v>
      </c>
      <c r="B41" s="33">
        <f>'表二'!C272</f>
        <v>100</v>
      </c>
      <c r="C41" s="33">
        <f aca="true" t="shared" si="4" ref="C41:H41">SUM(C42:C53)</f>
        <v>100</v>
      </c>
      <c r="D41" s="33">
        <f t="shared" si="4"/>
        <v>0</v>
      </c>
      <c r="E41" s="33">
        <f t="shared" si="4"/>
        <v>0</v>
      </c>
      <c r="F41" s="33">
        <f t="shared" si="4"/>
        <v>0</v>
      </c>
      <c r="G41" s="33">
        <f t="shared" si="4"/>
        <v>0</v>
      </c>
      <c r="H41" s="33">
        <f t="shared" si="4"/>
        <v>0</v>
      </c>
      <c r="I41" s="98">
        <f t="shared" si="1"/>
      </c>
    </row>
    <row r="42" spans="1:9" ht="19.5" customHeight="1">
      <c r="A42" s="24" t="s">
        <v>104</v>
      </c>
      <c r="B42" s="33">
        <f>'表二'!C273</f>
        <v>0</v>
      </c>
      <c r="C42" s="42"/>
      <c r="D42" s="60"/>
      <c r="E42" s="42"/>
      <c r="F42" s="42"/>
      <c r="G42" s="42"/>
      <c r="H42" s="42"/>
      <c r="I42" s="98">
        <f t="shared" si="1"/>
      </c>
    </row>
    <row r="43" spans="1:9" ht="19.5" customHeight="1">
      <c r="A43" s="25" t="s">
        <v>105</v>
      </c>
      <c r="B43" s="33">
        <f>'表二'!C283</f>
        <v>100</v>
      </c>
      <c r="C43" s="62">
        <v>100</v>
      </c>
      <c r="D43" s="62"/>
      <c r="E43" s="62"/>
      <c r="F43" s="62"/>
      <c r="G43" s="62"/>
      <c r="H43" s="62"/>
      <c r="I43" s="98">
        <f t="shared" si="1"/>
      </c>
    </row>
    <row r="44" spans="1:9" ht="19.5" customHeight="1">
      <c r="A44" s="24" t="s">
        <v>106</v>
      </c>
      <c r="B44" s="33">
        <f>'表二'!C305</f>
        <v>0</v>
      </c>
      <c r="C44" s="62"/>
      <c r="D44" s="62"/>
      <c r="E44" s="62"/>
      <c r="F44" s="62"/>
      <c r="G44" s="62"/>
      <c r="H44" s="62"/>
      <c r="I44" s="98">
        <f t="shared" si="1"/>
      </c>
    </row>
    <row r="45" spans="1:9" ht="19.5" customHeight="1">
      <c r="A45" s="24" t="s">
        <v>107</v>
      </c>
      <c r="B45" s="33">
        <f>'表二'!C312</f>
        <v>0</v>
      </c>
      <c r="C45" s="62"/>
      <c r="D45" s="62"/>
      <c r="E45" s="62"/>
      <c r="F45" s="62"/>
      <c r="G45" s="62"/>
      <c r="H45" s="62"/>
      <c r="I45" s="98">
        <f t="shared" si="1"/>
      </c>
    </row>
    <row r="46" spans="1:9" ht="19.5" customHeight="1">
      <c r="A46" s="61" t="s">
        <v>108</v>
      </c>
      <c r="B46" s="33">
        <f>'表二'!C324</f>
        <v>0</v>
      </c>
      <c r="C46" s="62"/>
      <c r="D46" s="62"/>
      <c r="E46" s="62"/>
      <c r="F46" s="62"/>
      <c r="G46" s="62"/>
      <c r="H46" s="62"/>
      <c r="I46" s="98">
        <f t="shared" si="1"/>
      </c>
    </row>
    <row r="47" spans="1:9" ht="19.5" customHeight="1">
      <c r="A47" s="24" t="s">
        <v>109</v>
      </c>
      <c r="B47" s="33">
        <f>'表二'!C333</f>
        <v>0</v>
      </c>
      <c r="C47" s="62"/>
      <c r="D47" s="62"/>
      <c r="E47" s="62"/>
      <c r="F47" s="62"/>
      <c r="G47" s="62"/>
      <c r="H47" s="62"/>
      <c r="I47" s="98">
        <f t="shared" si="1"/>
      </c>
    </row>
    <row r="48" spans="1:9" ht="19.5" customHeight="1">
      <c r="A48" s="24" t="s">
        <v>110</v>
      </c>
      <c r="B48" s="33">
        <f>'表二'!C347</f>
        <v>0</v>
      </c>
      <c r="C48" s="62"/>
      <c r="D48" s="62"/>
      <c r="E48" s="62"/>
      <c r="F48" s="62"/>
      <c r="G48" s="62"/>
      <c r="H48" s="62"/>
      <c r="I48" s="98">
        <f t="shared" si="1"/>
      </c>
    </row>
    <row r="49" spans="1:9" ht="19.5" customHeight="1">
      <c r="A49" s="25" t="s">
        <v>111</v>
      </c>
      <c r="B49" s="33">
        <f>'表二'!C356</f>
        <v>0</v>
      </c>
      <c r="C49" s="62"/>
      <c r="D49" s="62"/>
      <c r="E49" s="62"/>
      <c r="F49" s="62"/>
      <c r="G49" s="62"/>
      <c r="H49" s="62"/>
      <c r="I49" s="98">
        <f t="shared" si="1"/>
      </c>
    </row>
    <row r="50" spans="1:9" ht="19.5" customHeight="1">
      <c r="A50" s="61" t="s">
        <v>112</v>
      </c>
      <c r="B50" s="33">
        <f>'表二'!C365</f>
        <v>0</v>
      </c>
      <c r="C50" s="62"/>
      <c r="D50" s="62"/>
      <c r="E50" s="62"/>
      <c r="F50" s="62"/>
      <c r="G50" s="62"/>
      <c r="H50" s="62"/>
      <c r="I50" s="98">
        <f t="shared" si="1"/>
      </c>
    </row>
    <row r="51" spans="1:9" ht="19.5" customHeight="1">
      <c r="A51" s="24" t="s">
        <v>113</v>
      </c>
      <c r="B51" s="33">
        <f>'表二'!C373</f>
        <v>0</v>
      </c>
      <c r="C51" s="62"/>
      <c r="D51" s="62"/>
      <c r="E51" s="62"/>
      <c r="F51" s="62"/>
      <c r="G51" s="62"/>
      <c r="H51" s="62"/>
      <c r="I51" s="98">
        <f t="shared" si="1"/>
      </c>
    </row>
    <row r="52" spans="1:9" ht="19.5" customHeight="1">
      <c r="A52" s="24" t="s">
        <v>114</v>
      </c>
      <c r="B52" s="33">
        <f>'表二'!C381</f>
        <v>0</v>
      </c>
      <c r="C52" s="62"/>
      <c r="D52" s="62"/>
      <c r="E52" s="62"/>
      <c r="F52" s="62"/>
      <c r="G52" s="62"/>
      <c r="H52" s="62"/>
      <c r="I52" s="98">
        <f t="shared" si="1"/>
      </c>
    </row>
    <row r="53" spans="1:9" ht="19.5" customHeight="1">
      <c r="A53" s="24" t="s">
        <v>115</v>
      </c>
      <c r="B53" s="33">
        <f>'表二'!C390</f>
        <v>0</v>
      </c>
      <c r="C53" s="62"/>
      <c r="D53" s="62"/>
      <c r="E53" s="62"/>
      <c r="F53" s="62"/>
      <c r="G53" s="62"/>
      <c r="H53" s="62"/>
      <c r="I53" s="98">
        <f t="shared" si="1"/>
      </c>
    </row>
    <row r="54" spans="1:9" ht="19.5" customHeight="1">
      <c r="A54" s="61" t="s">
        <v>116</v>
      </c>
      <c r="B54" s="33">
        <f>'表二'!C391</f>
        <v>10</v>
      </c>
      <c r="C54" s="33">
        <f aca="true" t="shared" si="5" ref="C54:H54">SUM(C55:C64)</f>
        <v>10</v>
      </c>
      <c r="D54" s="33">
        <f t="shared" si="5"/>
        <v>0</v>
      </c>
      <c r="E54" s="33">
        <f t="shared" si="5"/>
        <v>0</v>
      </c>
      <c r="F54" s="33">
        <f t="shared" si="5"/>
        <v>0</v>
      </c>
      <c r="G54" s="33">
        <f t="shared" si="5"/>
        <v>0</v>
      </c>
      <c r="H54" s="33">
        <f t="shared" si="5"/>
        <v>0</v>
      </c>
      <c r="I54" s="98">
        <f t="shared" si="1"/>
      </c>
    </row>
    <row r="55" spans="1:9" ht="19.5" customHeight="1">
      <c r="A55" s="25" t="s">
        <v>117</v>
      </c>
      <c r="B55" s="33">
        <f>'表二'!C392</f>
        <v>0</v>
      </c>
      <c r="C55" s="62"/>
      <c r="D55" s="62"/>
      <c r="E55" s="62"/>
      <c r="F55" s="62"/>
      <c r="G55" s="62"/>
      <c r="H55" s="62"/>
      <c r="I55" s="98">
        <f t="shared" si="1"/>
      </c>
    </row>
    <row r="56" spans="1:9" ht="19.5" customHeight="1">
      <c r="A56" s="24" t="s">
        <v>118</v>
      </c>
      <c r="B56" s="33">
        <f>'表二'!C397</f>
        <v>10</v>
      </c>
      <c r="C56" s="62">
        <v>10</v>
      </c>
      <c r="D56" s="62"/>
      <c r="E56" s="62"/>
      <c r="F56" s="62"/>
      <c r="G56" s="62"/>
      <c r="H56" s="62"/>
      <c r="I56" s="98">
        <f t="shared" si="1"/>
      </c>
    </row>
    <row r="57" spans="1:9" ht="19.5" customHeight="1">
      <c r="A57" s="24" t="s">
        <v>119</v>
      </c>
      <c r="B57" s="33">
        <f>'表二'!C406</f>
        <v>0</v>
      </c>
      <c r="C57" s="62"/>
      <c r="D57" s="62"/>
      <c r="E57" s="62"/>
      <c r="F57" s="62"/>
      <c r="G57" s="62"/>
      <c r="H57" s="62"/>
      <c r="I57" s="98">
        <f t="shared" si="1"/>
      </c>
    </row>
    <row r="58" spans="1:9" ht="19.5" customHeight="1">
      <c r="A58" s="61" t="s">
        <v>120</v>
      </c>
      <c r="B58" s="33">
        <f>'表二'!C413</f>
        <v>0</v>
      </c>
      <c r="C58" s="62"/>
      <c r="D58" s="62"/>
      <c r="E58" s="62"/>
      <c r="F58" s="62"/>
      <c r="G58" s="62"/>
      <c r="H58" s="62"/>
      <c r="I58" s="98">
        <f t="shared" si="1"/>
      </c>
    </row>
    <row r="59" spans="1:9" ht="19.5" customHeight="1">
      <c r="A59" s="25" t="s">
        <v>121</v>
      </c>
      <c r="B59" s="33">
        <f>'表二'!C419</f>
        <v>0</v>
      </c>
      <c r="C59" s="62"/>
      <c r="D59" s="62"/>
      <c r="E59" s="62"/>
      <c r="F59" s="62"/>
      <c r="G59" s="62"/>
      <c r="H59" s="62"/>
      <c r="I59" s="98">
        <f t="shared" si="1"/>
      </c>
    </row>
    <row r="60" spans="1:9" ht="19.5" customHeight="1">
      <c r="A60" s="25" t="s">
        <v>122</v>
      </c>
      <c r="B60" s="33">
        <f>'表二'!C423</f>
        <v>0</v>
      </c>
      <c r="C60" s="62"/>
      <c r="D60" s="62"/>
      <c r="E60" s="62"/>
      <c r="F60" s="62"/>
      <c r="G60" s="62"/>
      <c r="H60" s="62"/>
      <c r="I60" s="98">
        <f t="shared" si="1"/>
      </c>
    </row>
    <row r="61" spans="1:9" ht="19.5" customHeight="1">
      <c r="A61" s="24" t="s">
        <v>123</v>
      </c>
      <c r="B61" s="33">
        <f>'表二'!C427</f>
        <v>0</v>
      </c>
      <c r="C61" s="62"/>
      <c r="D61" s="62"/>
      <c r="E61" s="62"/>
      <c r="F61" s="62"/>
      <c r="G61" s="62"/>
      <c r="H61" s="62"/>
      <c r="I61" s="98">
        <f t="shared" si="1"/>
      </c>
    </row>
    <row r="62" spans="1:9" ht="19.5" customHeight="1">
      <c r="A62" s="25" t="s">
        <v>124</v>
      </c>
      <c r="B62" s="33">
        <f>'表二'!C431</f>
        <v>0</v>
      </c>
      <c r="C62" s="62"/>
      <c r="D62" s="62"/>
      <c r="E62" s="62"/>
      <c r="F62" s="62"/>
      <c r="G62" s="62"/>
      <c r="H62" s="62"/>
      <c r="I62" s="98">
        <f t="shared" si="1"/>
      </c>
    </row>
    <row r="63" spans="1:9" ht="19.5" customHeight="1">
      <c r="A63" s="24" t="s">
        <v>125</v>
      </c>
      <c r="B63" s="33">
        <f>'表二'!C437</f>
        <v>0</v>
      </c>
      <c r="C63" s="62"/>
      <c r="D63" s="62"/>
      <c r="E63" s="62"/>
      <c r="F63" s="62"/>
      <c r="G63" s="62"/>
      <c r="H63" s="62"/>
      <c r="I63" s="98">
        <f t="shared" si="1"/>
      </c>
    </row>
    <row r="64" spans="1:9" ht="19.5" customHeight="1">
      <c r="A64" s="24" t="s">
        <v>126</v>
      </c>
      <c r="B64" s="33">
        <f>'表二'!C444</f>
        <v>0</v>
      </c>
      <c r="C64" s="62"/>
      <c r="D64" s="62"/>
      <c r="E64" s="62"/>
      <c r="F64" s="62"/>
      <c r="G64" s="62"/>
      <c r="H64" s="62"/>
      <c r="I64" s="98">
        <f t="shared" si="1"/>
      </c>
    </row>
    <row r="65" spans="1:9" ht="19.5" customHeight="1">
      <c r="A65" s="61" t="s">
        <v>127</v>
      </c>
      <c r="B65" s="33">
        <f>'表二'!C445</f>
        <v>0</v>
      </c>
      <c r="C65" s="33">
        <f aca="true" t="shared" si="6" ref="C65:H65">SUM(C66:C75)</f>
        <v>0</v>
      </c>
      <c r="D65" s="33">
        <f t="shared" si="6"/>
        <v>0</v>
      </c>
      <c r="E65" s="33">
        <f t="shared" si="6"/>
        <v>0</v>
      </c>
      <c r="F65" s="33">
        <f t="shared" si="6"/>
        <v>0</v>
      </c>
      <c r="G65" s="33">
        <f t="shared" si="6"/>
        <v>0</v>
      </c>
      <c r="H65" s="33">
        <f t="shared" si="6"/>
        <v>0</v>
      </c>
      <c r="I65" s="98">
        <f t="shared" si="1"/>
      </c>
    </row>
    <row r="66" spans="1:9" ht="19.5" customHeight="1">
      <c r="A66" s="25" t="s">
        <v>128</v>
      </c>
      <c r="B66" s="33">
        <f>'表二'!C446</f>
        <v>0</v>
      </c>
      <c r="C66" s="62"/>
      <c r="D66" s="62"/>
      <c r="E66" s="62"/>
      <c r="F66" s="62"/>
      <c r="G66" s="62"/>
      <c r="H66" s="62"/>
      <c r="I66" s="98">
        <f t="shared" si="1"/>
      </c>
    </row>
    <row r="67" spans="1:9" ht="19.5" customHeight="1">
      <c r="A67" s="24" t="s">
        <v>129</v>
      </c>
      <c r="B67" s="33">
        <f>'表二'!C451</f>
        <v>0</v>
      </c>
      <c r="C67" s="62"/>
      <c r="D67" s="62"/>
      <c r="E67" s="62"/>
      <c r="F67" s="62"/>
      <c r="G67" s="62"/>
      <c r="H67" s="62"/>
      <c r="I67" s="98">
        <f t="shared" si="1"/>
      </c>
    </row>
    <row r="68" spans="1:9" ht="19.5" customHeight="1">
      <c r="A68" s="25" t="s">
        <v>130</v>
      </c>
      <c r="B68" s="33">
        <f>'表二'!C460</f>
        <v>0</v>
      </c>
      <c r="C68" s="62"/>
      <c r="D68" s="62"/>
      <c r="E68" s="62"/>
      <c r="F68" s="62"/>
      <c r="G68" s="62"/>
      <c r="H68" s="62"/>
      <c r="I68" s="98">
        <f t="shared" si="1"/>
      </c>
    </row>
    <row r="69" spans="1:9" ht="19.5" customHeight="1">
      <c r="A69" s="25" t="s">
        <v>131</v>
      </c>
      <c r="B69" s="33">
        <f>'表二'!C466</f>
        <v>0</v>
      </c>
      <c r="C69" s="62"/>
      <c r="D69" s="62"/>
      <c r="E69" s="62"/>
      <c r="F69" s="62"/>
      <c r="G69" s="62"/>
      <c r="H69" s="62"/>
      <c r="I69" s="98">
        <f t="shared" si="1"/>
      </c>
    </row>
    <row r="70" spans="1:9" ht="19.5" customHeight="1">
      <c r="A70" s="25" t="s">
        <v>132</v>
      </c>
      <c r="B70" s="33">
        <f>'表二'!C472</f>
        <v>0</v>
      </c>
      <c r="C70" s="62"/>
      <c r="D70" s="62"/>
      <c r="E70" s="62"/>
      <c r="F70" s="62"/>
      <c r="G70" s="62"/>
      <c r="H70" s="62"/>
      <c r="I70" s="98">
        <f t="shared" si="1"/>
      </c>
    </row>
    <row r="71" spans="1:9" ht="19.5" customHeight="1">
      <c r="A71" s="25" t="s">
        <v>133</v>
      </c>
      <c r="B71" s="33">
        <f>'表二'!C477</f>
        <v>0</v>
      </c>
      <c r="C71" s="62"/>
      <c r="D71" s="62"/>
      <c r="E71" s="62"/>
      <c r="F71" s="62"/>
      <c r="G71" s="62"/>
      <c r="H71" s="62"/>
      <c r="I71" s="98">
        <f aca="true" t="shared" si="7" ref="I71:I134">IF(B71=C71+D71+E71+F71+G71+H71,"","分项不等于合计数")</f>
      </c>
    </row>
    <row r="72" spans="1:9" ht="19.5" customHeight="1">
      <c r="A72" s="24" t="s">
        <v>134</v>
      </c>
      <c r="B72" s="33">
        <f>'表二'!C482</f>
        <v>0</v>
      </c>
      <c r="C72" s="62"/>
      <c r="D72" s="62"/>
      <c r="E72" s="62"/>
      <c r="F72" s="62"/>
      <c r="G72" s="62"/>
      <c r="H72" s="62"/>
      <c r="I72" s="98">
        <f t="shared" si="7"/>
      </c>
    </row>
    <row r="73" spans="1:9" ht="19.5" customHeight="1">
      <c r="A73" s="24" t="s">
        <v>135</v>
      </c>
      <c r="B73" s="33">
        <f>'表二'!C489</f>
        <v>0</v>
      </c>
      <c r="C73" s="62"/>
      <c r="D73" s="62"/>
      <c r="E73" s="62"/>
      <c r="F73" s="62"/>
      <c r="G73" s="62"/>
      <c r="H73" s="62"/>
      <c r="I73" s="98">
        <f t="shared" si="7"/>
      </c>
    </row>
    <row r="74" spans="1:9" ht="19.5" customHeight="1">
      <c r="A74" s="61" t="s">
        <v>136</v>
      </c>
      <c r="B74" s="33">
        <f>'表二'!C493</f>
        <v>0</v>
      </c>
      <c r="C74" s="62"/>
      <c r="D74" s="62"/>
      <c r="E74" s="62"/>
      <c r="F74" s="62"/>
      <c r="G74" s="62"/>
      <c r="H74" s="62"/>
      <c r="I74" s="98">
        <f t="shared" si="7"/>
      </c>
    </row>
    <row r="75" spans="1:9" ht="19.5" customHeight="1">
      <c r="A75" s="24" t="s">
        <v>137</v>
      </c>
      <c r="B75" s="33">
        <f>'表二'!C496</f>
        <v>0</v>
      </c>
      <c r="C75" s="62"/>
      <c r="D75" s="62"/>
      <c r="E75" s="62"/>
      <c r="F75" s="62"/>
      <c r="G75" s="62"/>
      <c r="H75" s="62"/>
      <c r="I75" s="98">
        <f t="shared" si="7"/>
      </c>
    </row>
    <row r="76" spans="1:9" ht="19.5" customHeight="1">
      <c r="A76" s="63" t="s">
        <v>138</v>
      </c>
      <c r="B76" s="33">
        <f>'表二'!C501</f>
        <v>20</v>
      </c>
      <c r="C76" s="33">
        <f aca="true" t="shared" si="8" ref="C76:H76">SUM(C77:C81)</f>
        <v>20</v>
      </c>
      <c r="D76" s="33">
        <f t="shared" si="8"/>
        <v>0</v>
      </c>
      <c r="E76" s="33">
        <f t="shared" si="8"/>
        <v>0</v>
      </c>
      <c r="F76" s="33">
        <f t="shared" si="8"/>
        <v>0</v>
      </c>
      <c r="G76" s="33">
        <f t="shared" si="8"/>
        <v>0</v>
      </c>
      <c r="H76" s="33">
        <f t="shared" si="8"/>
        <v>0</v>
      </c>
      <c r="I76" s="98">
        <f t="shared" si="7"/>
      </c>
    </row>
    <row r="77" spans="1:9" ht="19.5" customHeight="1">
      <c r="A77" s="63" t="s">
        <v>139</v>
      </c>
      <c r="B77" s="33">
        <f>'表二'!C502</f>
        <v>20</v>
      </c>
      <c r="C77" s="62">
        <v>20</v>
      </c>
      <c r="D77" s="62"/>
      <c r="E77" s="62"/>
      <c r="F77" s="62"/>
      <c r="G77" s="62"/>
      <c r="H77" s="62"/>
      <c r="I77" s="98">
        <f t="shared" si="7"/>
      </c>
    </row>
    <row r="78" spans="1:9" ht="19.5" customHeight="1">
      <c r="A78" s="63" t="s">
        <v>140</v>
      </c>
      <c r="B78" s="33">
        <f>'表二'!C516</f>
        <v>0</v>
      </c>
      <c r="C78" s="62"/>
      <c r="D78" s="62"/>
      <c r="E78" s="62"/>
      <c r="F78" s="62"/>
      <c r="G78" s="62"/>
      <c r="H78" s="62"/>
      <c r="I78" s="98">
        <f t="shared" si="7"/>
      </c>
    </row>
    <row r="79" spans="1:9" ht="19.5" customHeight="1">
      <c r="A79" s="63" t="s">
        <v>141</v>
      </c>
      <c r="B79" s="33">
        <f>'表二'!C524</f>
        <v>0</v>
      </c>
      <c r="C79" s="62"/>
      <c r="D79" s="62"/>
      <c r="E79" s="62"/>
      <c r="F79" s="62"/>
      <c r="G79" s="62"/>
      <c r="H79" s="62"/>
      <c r="I79" s="98">
        <f t="shared" si="7"/>
      </c>
    </row>
    <row r="80" spans="1:9" ht="19.5" customHeight="1">
      <c r="A80" s="63" t="s">
        <v>142</v>
      </c>
      <c r="B80" s="33">
        <f>'表二'!C535</f>
        <v>0</v>
      </c>
      <c r="C80" s="62"/>
      <c r="D80" s="62"/>
      <c r="E80" s="62"/>
      <c r="F80" s="62"/>
      <c r="G80" s="62"/>
      <c r="H80" s="62"/>
      <c r="I80" s="98">
        <f t="shared" si="7"/>
      </c>
    </row>
    <row r="81" spans="1:9" ht="19.5" customHeight="1">
      <c r="A81" s="63" t="s">
        <v>143</v>
      </c>
      <c r="B81" s="33">
        <f>'表二'!C546</f>
        <v>0</v>
      </c>
      <c r="C81" s="62"/>
      <c r="D81" s="62"/>
      <c r="E81" s="62"/>
      <c r="F81" s="62"/>
      <c r="G81" s="62"/>
      <c r="H81" s="62"/>
      <c r="I81" s="98">
        <f t="shared" si="7"/>
      </c>
    </row>
    <row r="82" spans="1:9" ht="19.5" customHeight="1">
      <c r="A82" s="63" t="s">
        <v>144</v>
      </c>
      <c r="B82" s="33">
        <f>'表二'!C550</f>
        <v>207</v>
      </c>
      <c r="C82" s="33">
        <f aca="true" t="shared" si="9" ref="C82:H82">SUM(C83:C102)</f>
        <v>187</v>
      </c>
      <c r="D82" s="33">
        <f t="shared" si="9"/>
        <v>0</v>
      </c>
      <c r="E82" s="33">
        <f t="shared" si="9"/>
        <v>0</v>
      </c>
      <c r="F82" s="33">
        <f t="shared" si="9"/>
        <v>0</v>
      </c>
      <c r="G82" s="33">
        <f t="shared" si="9"/>
        <v>0</v>
      </c>
      <c r="H82" s="33">
        <f t="shared" si="9"/>
        <v>20</v>
      </c>
      <c r="I82" s="98">
        <f t="shared" si="7"/>
      </c>
    </row>
    <row r="83" spans="1:9" ht="19.5" customHeight="1">
      <c r="A83" s="63" t="s">
        <v>145</v>
      </c>
      <c r="B83" s="33">
        <f>'表二'!C551</f>
        <v>0</v>
      </c>
      <c r="C83" s="62"/>
      <c r="D83" s="62"/>
      <c r="E83" s="62"/>
      <c r="F83" s="62"/>
      <c r="G83" s="62"/>
      <c r="H83" s="62"/>
      <c r="I83" s="98">
        <f t="shared" si="7"/>
      </c>
    </row>
    <row r="84" spans="1:9" ht="19.5" customHeight="1">
      <c r="A84" s="63" t="s">
        <v>146</v>
      </c>
      <c r="B84" s="33">
        <f>'表二'!C565</f>
        <v>10</v>
      </c>
      <c r="C84" s="62">
        <v>10</v>
      </c>
      <c r="D84" s="62"/>
      <c r="E84" s="62"/>
      <c r="F84" s="62"/>
      <c r="G84" s="62"/>
      <c r="H84" s="62"/>
      <c r="I84" s="98">
        <f t="shared" si="7"/>
      </c>
    </row>
    <row r="85" spans="1:9" ht="19.5" customHeight="1">
      <c r="A85" s="63" t="s">
        <v>147</v>
      </c>
      <c r="B85" s="33">
        <f>'表二'!C576</f>
        <v>0</v>
      </c>
      <c r="C85" s="62"/>
      <c r="D85" s="62"/>
      <c r="E85" s="62"/>
      <c r="F85" s="62"/>
      <c r="G85" s="62"/>
      <c r="H85" s="62"/>
      <c r="I85" s="98">
        <f t="shared" si="7"/>
      </c>
    </row>
    <row r="86" spans="1:9" ht="19.5" customHeight="1">
      <c r="A86" s="63" t="s">
        <v>148</v>
      </c>
      <c r="B86" s="33">
        <f>'表二'!C578</f>
        <v>100</v>
      </c>
      <c r="C86" s="62">
        <v>100</v>
      </c>
      <c r="D86" s="62"/>
      <c r="E86" s="62"/>
      <c r="F86" s="62"/>
      <c r="G86" s="62"/>
      <c r="H86" s="62"/>
      <c r="I86" s="98">
        <f t="shared" si="7"/>
      </c>
    </row>
    <row r="87" spans="1:9" ht="19.5" customHeight="1">
      <c r="A87" s="63" t="s">
        <v>149</v>
      </c>
      <c r="B87" s="33">
        <f>'表二'!C587</f>
        <v>0</v>
      </c>
      <c r="C87" s="62"/>
      <c r="D87" s="62"/>
      <c r="E87" s="62"/>
      <c r="F87" s="62"/>
      <c r="G87" s="62"/>
      <c r="H87" s="62"/>
      <c r="I87" s="98">
        <f t="shared" si="7"/>
      </c>
    </row>
    <row r="88" spans="1:9" ht="19.5" customHeight="1">
      <c r="A88" s="63" t="s">
        <v>150</v>
      </c>
      <c r="B88" s="33">
        <f>'表二'!C591</f>
        <v>0</v>
      </c>
      <c r="C88" s="62"/>
      <c r="D88" s="62"/>
      <c r="E88" s="62"/>
      <c r="F88" s="62"/>
      <c r="G88" s="62"/>
      <c r="H88" s="62"/>
      <c r="I88" s="98">
        <f t="shared" si="7"/>
      </c>
    </row>
    <row r="89" spans="1:9" ht="19.5" customHeight="1">
      <c r="A89" s="63" t="s">
        <v>151</v>
      </c>
      <c r="B89" s="33">
        <f>'表二'!C601</f>
        <v>0</v>
      </c>
      <c r="C89" s="62"/>
      <c r="D89" s="62"/>
      <c r="E89" s="62"/>
      <c r="F89" s="62"/>
      <c r="G89" s="62"/>
      <c r="H89" s="62"/>
      <c r="I89" s="98">
        <f t="shared" si="7"/>
      </c>
    </row>
    <row r="90" spans="1:9" ht="19.5" customHeight="1">
      <c r="A90" s="63" t="s">
        <v>152</v>
      </c>
      <c r="B90" s="33">
        <f>'表二'!C609</f>
        <v>0</v>
      </c>
      <c r="C90" s="62"/>
      <c r="D90" s="62"/>
      <c r="E90" s="62"/>
      <c r="F90" s="62"/>
      <c r="G90" s="62"/>
      <c r="H90" s="62"/>
      <c r="I90" s="98">
        <f t="shared" si="7"/>
      </c>
    </row>
    <row r="91" spans="1:9" ht="19.5" customHeight="1">
      <c r="A91" s="63" t="s">
        <v>153</v>
      </c>
      <c r="B91" s="33">
        <f>'表二'!C615</f>
        <v>0</v>
      </c>
      <c r="C91" s="62"/>
      <c r="D91" s="62"/>
      <c r="E91" s="62"/>
      <c r="F91" s="62"/>
      <c r="G91" s="62"/>
      <c r="H91" s="62"/>
      <c r="I91" s="98">
        <f t="shared" si="7"/>
      </c>
    </row>
    <row r="92" spans="1:9" ht="19.5" customHeight="1">
      <c r="A92" s="63" t="s">
        <v>154</v>
      </c>
      <c r="B92" s="33">
        <f>'表二'!C622</f>
        <v>0</v>
      </c>
      <c r="C92" s="62"/>
      <c r="D92" s="62"/>
      <c r="E92" s="62"/>
      <c r="F92" s="62"/>
      <c r="G92" s="62"/>
      <c r="H92" s="62"/>
      <c r="I92" s="98">
        <f t="shared" si="7"/>
      </c>
    </row>
    <row r="93" spans="1:9" ht="19.5" customHeight="1">
      <c r="A93" s="63" t="s">
        <v>155</v>
      </c>
      <c r="B93" s="33">
        <f>'表二'!C631</f>
        <v>0</v>
      </c>
      <c r="C93" s="62"/>
      <c r="D93" s="62"/>
      <c r="E93" s="62"/>
      <c r="F93" s="62"/>
      <c r="G93" s="62"/>
      <c r="H93" s="62"/>
      <c r="I93" s="98">
        <f t="shared" si="7"/>
      </c>
    </row>
    <row r="94" spans="1:9" ht="19.5" customHeight="1">
      <c r="A94" s="63" t="s">
        <v>156</v>
      </c>
      <c r="B94" s="33">
        <f>'表二'!C636</f>
        <v>0</v>
      </c>
      <c r="C94" s="62"/>
      <c r="D94" s="62"/>
      <c r="E94" s="62"/>
      <c r="F94" s="62"/>
      <c r="G94" s="62"/>
      <c r="H94" s="62"/>
      <c r="I94" s="98">
        <f t="shared" si="7"/>
      </c>
    </row>
    <row r="95" spans="1:9" ht="19.5" customHeight="1">
      <c r="A95" s="63" t="s">
        <v>157</v>
      </c>
      <c r="B95" s="33">
        <f>'表二'!C641</f>
        <v>50</v>
      </c>
      <c r="C95" s="62">
        <v>50</v>
      </c>
      <c r="D95" s="62"/>
      <c r="E95" s="62"/>
      <c r="F95" s="62"/>
      <c r="G95" s="62"/>
      <c r="H95" s="62"/>
      <c r="I95" s="98">
        <f t="shared" si="7"/>
      </c>
    </row>
    <row r="96" spans="1:9" ht="19.5" customHeight="1">
      <c r="A96" s="63" t="s">
        <v>158</v>
      </c>
      <c r="B96" s="33">
        <f>'表二'!C644</f>
        <v>10</v>
      </c>
      <c r="C96" s="62">
        <v>10</v>
      </c>
      <c r="D96" s="62"/>
      <c r="E96" s="62"/>
      <c r="F96" s="62"/>
      <c r="G96" s="62"/>
      <c r="H96" s="62"/>
      <c r="I96" s="98">
        <f t="shared" si="7"/>
      </c>
    </row>
    <row r="97" spans="1:9" ht="19.5" customHeight="1">
      <c r="A97" s="63" t="s">
        <v>159</v>
      </c>
      <c r="B97" s="33">
        <f>'表二'!C647</f>
        <v>7</v>
      </c>
      <c r="C97" s="62">
        <v>7</v>
      </c>
      <c r="D97" s="62"/>
      <c r="E97" s="62"/>
      <c r="F97" s="62"/>
      <c r="G97" s="62"/>
      <c r="H97" s="62"/>
      <c r="I97" s="98">
        <f t="shared" si="7"/>
      </c>
    </row>
    <row r="98" spans="1:9" ht="19.5" customHeight="1">
      <c r="A98" s="63" t="s">
        <v>160</v>
      </c>
      <c r="B98" s="33">
        <f>'表二'!C650</f>
        <v>0</v>
      </c>
      <c r="C98" s="62"/>
      <c r="D98" s="62"/>
      <c r="E98" s="62"/>
      <c r="F98" s="62"/>
      <c r="G98" s="62"/>
      <c r="H98" s="62"/>
      <c r="I98" s="98">
        <f t="shared" si="7"/>
      </c>
    </row>
    <row r="99" spans="1:9" ht="19.5" customHeight="1">
      <c r="A99" s="63" t="s">
        <v>161</v>
      </c>
      <c r="B99" s="33">
        <f>'表二'!C653</f>
        <v>10</v>
      </c>
      <c r="C99" s="62">
        <v>10</v>
      </c>
      <c r="D99" s="62"/>
      <c r="E99" s="62"/>
      <c r="F99" s="62"/>
      <c r="G99" s="62"/>
      <c r="H99" s="62"/>
      <c r="I99" s="98">
        <f t="shared" si="7"/>
      </c>
    </row>
    <row r="100" spans="1:9" ht="19.5" customHeight="1">
      <c r="A100" s="63" t="s">
        <v>337</v>
      </c>
      <c r="B100" s="33">
        <f>'表二'!C656</f>
        <v>0</v>
      </c>
      <c r="C100" s="62"/>
      <c r="D100" s="62"/>
      <c r="E100" s="62"/>
      <c r="F100" s="62"/>
      <c r="G100" s="62"/>
      <c r="H100" s="62"/>
      <c r="I100" s="98">
        <f t="shared" si="7"/>
      </c>
    </row>
    <row r="101" spans="1:9" ht="19.5" customHeight="1">
      <c r="A101" s="63" t="s">
        <v>338</v>
      </c>
      <c r="B101" s="33">
        <f>'表二'!C660</f>
        <v>0</v>
      </c>
      <c r="C101" s="62"/>
      <c r="D101" s="62"/>
      <c r="E101" s="62"/>
      <c r="F101" s="62"/>
      <c r="G101" s="62"/>
      <c r="H101" s="62"/>
      <c r="I101" s="98">
        <f t="shared" si="7"/>
      </c>
    </row>
    <row r="102" spans="1:9" ht="19.5" customHeight="1">
      <c r="A102" s="63" t="s">
        <v>162</v>
      </c>
      <c r="B102" s="33">
        <f>'表二'!C665</f>
        <v>20</v>
      </c>
      <c r="C102" s="62"/>
      <c r="D102" s="62"/>
      <c r="E102" s="62"/>
      <c r="F102" s="62"/>
      <c r="G102" s="62"/>
      <c r="H102" s="62">
        <v>20</v>
      </c>
      <c r="I102" s="98">
        <f t="shared" si="7"/>
      </c>
    </row>
    <row r="103" spans="1:9" ht="19.5" customHeight="1">
      <c r="A103" s="63" t="s">
        <v>163</v>
      </c>
      <c r="B103" s="33">
        <f>'表二'!C666</f>
        <v>115</v>
      </c>
      <c r="C103" s="33">
        <f aca="true" t="shared" si="10" ref="C103:H103">SUM(C104:C115)</f>
        <v>115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98">
        <f t="shared" si="7"/>
      </c>
    </row>
    <row r="104" spans="1:9" ht="19.5" customHeight="1">
      <c r="A104" s="63" t="s">
        <v>164</v>
      </c>
      <c r="B104" s="33">
        <f>'表二'!C667</f>
        <v>0</v>
      </c>
      <c r="C104" s="62"/>
      <c r="D104" s="62"/>
      <c r="E104" s="62"/>
      <c r="F104" s="62"/>
      <c r="G104" s="62"/>
      <c r="H104" s="62"/>
      <c r="I104" s="98">
        <f t="shared" si="7"/>
      </c>
    </row>
    <row r="105" spans="1:9" ht="19.5" customHeight="1">
      <c r="A105" s="63" t="s">
        <v>165</v>
      </c>
      <c r="B105" s="33">
        <f>'表二'!C672</f>
        <v>0</v>
      </c>
      <c r="C105" s="62"/>
      <c r="D105" s="62"/>
      <c r="E105" s="62"/>
      <c r="F105" s="62"/>
      <c r="G105" s="62"/>
      <c r="H105" s="62"/>
      <c r="I105" s="98">
        <f t="shared" si="7"/>
      </c>
    </row>
    <row r="106" spans="1:9" ht="19.5" customHeight="1">
      <c r="A106" s="63" t="s">
        <v>166</v>
      </c>
      <c r="B106" s="33">
        <f>'表二'!C685</f>
        <v>10</v>
      </c>
      <c r="C106" s="62">
        <v>10</v>
      </c>
      <c r="D106" s="62"/>
      <c r="E106" s="62"/>
      <c r="F106" s="62"/>
      <c r="G106" s="62"/>
      <c r="H106" s="62"/>
      <c r="I106" s="98">
        <f t="shared" si="7"/>
      </c>
    </row>
    <row r="107" spans="1:9" ht="19.5" customHeight="1">
      <c r="A107" s="63" t="s">
        <v>167</v>
      </c>
      <c r="B107" s="33">
        <f>'表二'!C689</f>
        <v>0</v>
      </c>
      <c r="C107" s="62"/>
      <c r="D107" s="62"/>
      <c r="E107" s="62"/>
      <c r="F107" s="62"/>
      <c r="G107" s="62"/>
      <c r="H107" s="62"/>
      <c r="I107" s="98">
        <f t="shared" si="7"/>
      </c>
    </row>
    <row r="108" spans="1:9" ht="19.5" customHeight="1">
      <c r="A108" s="63" t="s">
        <v>168</v>
      </c>
      <c r="B108" s="33">
        <f>'表二'!C701</f>
        <v>0</v>
      </c>
      <c r="C108" s="62"/>
      <c r="D108" s="62"/>
      <c r="E108" s="62"/>
      <c r="F108" s="62"/>
      <c r="G108" s="62"/>
      <c r="H108" s="62"/>
      <c r="I108" s="98">
        <f t="shared" si="7"/>
      </c>
    </row>
    <row r="109" spans="1:9" ht="19.5" customHeight="1">
      <c r="A109" s="63" t="s">
        <v>169</v>
      </c>
      <c r="B109" s="33">
        <f>'表二'!C704</f>
        <v>50</v>
      </c>
      <c r="C109" s="62">
        <v>50</v>
      </c>
      <c r="D109" s="62"/>
      <c r="E109" s="62"/>
      <c r="F109" s="62"/>
      <c r="G109" s="62"/>
      <c r="H109" s="62"/>
      <c r="I109" s="98">
        <f t="shared" si="7"/>
      </c>
    </row>
    <row r="110" spans="1:9" ht="19.5" customHeight="1">
      <c r="A110" s="63" t="s">
        <v>170</v>
      </c>
      <c r="B110" s="33">
        <f>'表二'!C708</f>
        <v>25</v>
      </c>
      <c r="C110" s="62">
        <v>25</v>
      </c>
      <c r="D110" s="62"/>
      <c r="E110" s="62"/>
      <c r="F110" s="62"/>
      <c r="G110" s="62"/>
      <c r="H110" s="62"/>
      <c r="I110" s="98">
        <f t="shared" si="7"/>
      </c>
    </row>
    <row r="111" spans="1:9" ht="19.5" customHeight="1">
      <c r="A111" s="63" t="s">
        <v>171</v>
      </c>
      <c r="B111" s="33">
        <f>'表二'!C718</f>
        <v>30</v>
      </c>
      <c r="C111" s="62">
        <v>30</v>
      </c>
      <c r="D111" s="62"/>
      <c r="E111" s="62"/>
      <c r="F111" s="62"/>
      <c r="G111" s="62"/>
      <c r="H111" s="62"/>
      <c r="I111" s="98">
        <f t="shared" si="7"/>
      </c>
    </row>
    <row r="112" spans="1:9" ht="19.5" customHeight="1">
      <c r="A112" s="63" t="s">
        <v>172</v>
      </c>
      <c r="B112" s="33">
        <f>'表二'!C723</f>
        <v>0</v>
      </c>
      <c r="C112" s="62"/>
      <c r="D112" s="62"/>
      <c r="E112" s="62"/>
      <c r="F112" s="62"/>
      <c r="G112" s="62"/>
      <c r="H112" s="62"/>
      <c r="I112" s="98">
        <f t="shared" si="7"/>
      </c>
    </row>
    <row r="113" spans="1:9" ht="19.5" customHeight="1">
      <c r="A113" s="63" t="s">
        <v>173</v>
      </c>
      <c r="B113" s="33">
        <f>'表二'!C729</f>
        <v>0</v>
      </c>
      <c r="C113" s="62"/>
      <c r="D113" s="62"/>
      <c r="E113" s="62"/>
      <c r="F113" s="62"/>
      <c r="G113" s="62"/>
      <c r="H113" s="62"/>
      <c r="I113" s="98">
        <f t="shared" si="7"/>
      </c>
    </row>
    <row r="114" spans="1:9" ht="19.5" customHeight="1">
      <c r="A114" s="63" t="s">
        <v>174</v>
      </c>
      <c r="B114" s="33">
        <f>'表二'!C733</f>
        <v>0</v>
      </c>
      <c r="C114" s="62"/>
      <c r="D114" s="62"/>
      <c r="E114" s="62"/>
      <c r="F114" s="62"/>
      <c r="G114" s="62"/>
      <c r="H114" s="62"/>
      <c r="I114" s="98">
        <f t="shared" si="7"/>
      </c>
    </row>
    <row r="115" spans="1:9" ht="19.5" customHeight="1">
      <c r="A115" s="63" t="s">
        <v>175</v>
      </c>
      <c r="B115" s="33">
        <f>'表二'!C736</f>
        <v>0</v>
      </c>
      <c r="C115" s="62"/>
      <c r="D115" s="62"/>
      <c r="E115" s="62"/>
      <c r="F115" s="62"/>
      <c r="G115" s="62"/>
      <c r="H115" s="62"/>
      <c r="I115" s="98">
        <f t="shared" si="7"/>
      </c>
    </row>
    <row r="116" spans="1:9" ht="19.5" customHeight="1">
      <c r="A116" s="63" t="s">
        <v>176</v>
      </c>
      <c r="B116" s="33">
        <f>'表二'!C737</f>
        <v>110</v>
      </c>
      <c r="C116" s="33">
        <f aca="true" t="shared" si="11" ref="C116:H116">SUM(C117:C131)</f>
        <v>110</v>
      </c>
      <c r="D116" s="33">
        <f t="shared" si="11"/>
        <v>0</v>
      </c>
      <c r="E116" s="33">
        <f t="shared" si="11"/>
        <v>0</v>
      </c>
      <c r="F116" s="33">
        <f t="shared" si="11"/>
        <v>0</v>
      </c>
      <c r="G116" s="33">
        <f t="shared" si="11"/>
        <v>0</v>
      </c>
      <c r="H116" s="33">
        <f t="shared" si="11"/>
        <v>0</v>
      </c>
      <c r="I116" s="98">
        <f t="shared" si="7"/>
      </c>
    </row>
    <row r="117" spans="1:9" ht="19.5" customHeight="1">
      <c r="A117" s="63" t="s">
        <v>177</v>
      </c>
      <c r="B117" s="33">
        <f>'表二'!C738</f>
        <v>0</v>
      </c>
      <c r="C117" s="62"/>
      <c r="D117" s="62"/>
      <c r="E117" s="62"/>
      <c r="F117" s="62"/>
      <c r="G117" s="62"/>
      <c r="H117" s="62"/>
      <c r="I117" s="98">
        <f t="shared" si="7"/>
      </c>
    </row>
    <row r="118" spans="1:9" ht="19.5" customHeight="1">
      <c r="A118" s="63" t="s">
        <v>178</v>
      </c>
      <c r="B118" s="33">
        <f>'表二'!C747</f>
        <v>0</v>
      </c>
      <c r="C118" s="62"/>
      <c r="D118" s="62"/>
      <c r="E118" s="62"/>
      <c r="F118" s="62"/>
      <c r="G118" s="62"/>
      <c r="H118" s="62"/>
      <c r="I118" s="98">
        <f t="shared" si="7"/>
      </c>
    </row>
    <row r="119" spans="1:9" ht="19.5" customHeight="1">
      <c r="A119" s="63" t="s">
        <v>179</v>
      </c>
      <c r="B119" s="33">
        <f>'表二'!C751</f>
        <v>60</v>
      </c>
      <c r="C119" s="62">
        <v>60</v>
      </c>
      <c r="D119" s="62"/>
      <c r="E119" s="62"/>
      <c r="F119" s="62"/>
      <c r="G119" s="62"/>
      <c r="H119" s="62"/>
      <c r="I119" s="98">
        <f t="shared" si="7"/>
      </c>
    </row>
    <row r="120" spans="1:9" ht="19.5" customHeight="1">
      <c r="A120" s="63" t="s">
        <v>180</v>
      </c>
      <c r="B120" s="33">
        <f>'表二'!C759</f>
        <v>50</v>
      </c>
      <c r="C120" s="62">
        <v>50</v>
      </c>
      <c r="D120" s="62"/>
      <c r="E120" s="62"/>
      <c r="F120" s="62"/>
      <c r="G120" s="62"/>
      <c r="H120" s="62"/>
      <c r="I120" s="98">
        <f t="shared" si="7"/>
      </c>
    </row>
    <row r="121" spans="1:9" ht="19.5" customHeight="1">
      <c r="A121" s="63" t="s">
        <v>181</v>
      </c>
      <c r="B121" s="33">
        <f>'表二'!C765</f>
        <v>0</v>
      </c>
      <c r="C121" s="62"/>
      <c r="D121" s="62"/>
      <c r="E121" s="62"/>
      <c r="F121" s="62"/>
      <c r="G121" s="62"/>
      <c r="H121" s="62"/>
      <c r="I121" s="98">
        <f t="shared" si="7"/>
      </c>
    </row>
    <row r="122" spans="1:9" ht="19.5" customHeight="1">
      <c r="A122" s="63" t="s">
        <v>182</v>
      </c>
      <c r="B122" s="33">
        <f>'表二'!C771</f>
        <v>0</v>
      </c>
      <c r="C122" s="62"/>
      <c r="D122" s="62"/>
      <c r="E122" s="62"/>
      <c r="F122" s="62"/>
      <c r="G122" s="62"/>
      <c r="H122" s="62"/>
      <c r="I122" s="98">
        <f t="shared" si="7"/>
      </c>
    </row>
    <row r="123" spans="1:9" ht="19.5" customHeight="1">
      <c r="A123" s="63" t="s">
        <v>183</v>
      </c>
      <c r="B123" s="33">
        <f>'表二'!C777</f>
        <v>0</v>
      </c>
      <c r="C123" s="62"/>
      <c r="D123" s="62"/>
      <c r="E123" s="62"/>
      <c r="F123" s="62"/>
      <c r="G123" s="62"/>
      <c r="H123" s="62"/>
      <c r="I123" s="98">
        <f t="shared" si="7"/>
      </c>
    </row>
    <row r="124" spans="1:9" ht="19.5" customHeight="1">
      <c r="A124" s="63" t="s">
        <v>184</v>
      </c>
      <c r="B124" s="33">
        <f>'表二'!C780</f>
        <v>0</v>
      </c>
      <c r="C124" s="62"/>
      <c r="D124" s="62"/>
      <c r="E124" s="62"/>
      <c r="F124" s="62"/>
      <c r="G124" s="62"/>
      <c r="H124" s="62"/>
      <c r="I124" s="98">
        <f t="shared" si="7"/>
      </c>
    </row>
    <row r="125" spans="1:9" ht="19.5" customHeight="1">
      <c r="A125" s="63" t="s">
        <v>185</v>
      </c>
      <c r="B125" s="33">
        <f>'表二'!C783</f>
        <v>0</v>
      </c>
      <c r="C125" s="62"/>
      <c r="D125" s="62"/>
      <c r="E125" s="62"/>
      <c r="F125" s="62"/>
      <c r="G125" s="62"/>
      <c r="H125" s="62"/>
      <c r="I125" s="98">
        <f t="shared" si="7"/>
      </c>
    </row>
    <row r="126" spans="1:9" ht="19.5" customHeight="1">
      <c r="A126" s="63" t="s">
        <v>186</v>
      </c>
      <c r="B126" s="33">
        <f>'表二'!C784</f>
        <v>0</v>
      </c>
      <c r="C126" s="62"/>
      <c r="D126" s="62"/>
      <c r="E126" s="62"/>
      <c r="F126" s="62"/>
      <c r="G126" s="62"/>
      <c r="H126" s="62"/>
      <c r="I126" s="98">
        <f t="shared" si="7"/>
      </c>
    </row>
    <row r="127" spans="1:9" ht="19.5" customHeight="1">
      <c r="A127" s="63" t="s">
        <v>187</v>
      </c>
      <c r="B127" s="33">
        <f>'表二'!C785</f>
        <v>0</v>
      </c>
      <c r="C127" s="62"/>
      <c r="D127" s="62"/>
      <c r="E127" s="62"/>
      <c r="F127" s="62"/>
      <c r="G127" s="62"/>
      <c r="H127" s="62"/>
      <c r="I127" s="98">
        <f t="shared" si="7"/>
      </c>
    </row>
    <row r="128" spans="1:9" ht="19.5" customHeight="1">
      <c r="A128" s="63" t="s">
        <v>188</v>
      </c>
      <c r="B128" s="33">
        <f>'表二'!C791</f>
        <v>0</v>
      </c>
      <c r="C128" s="62"/>
      <c r="D128" s="62"/>
      <c r="E128" s="62"/>
      <c r="F128" s="62"/>
      <c r="G128" s="62"/>
      <c r="H128" s="62"/>
      <c r="I128" s="98">
        <f t="shared" si="7"/>
      </c>
    </row>
    <row r="129" spans="1:9" ht="19.5" customHeight="1">
      <c r="A129" s="63" t="s">
        <v>189</v>
      </c>
      <c r="B129" s="33">
        <f>'表二'!C792</f>
        <v>0</v>
      </c>
      <c r="C129" s="62"/>
      <c r="D129" s="62"/>
      <c r="E129" s="62"/>
      <c r="F129" s="62"/>
      <c r="G129" s="62"/>
      <c r="H129" s="62"/>
      <c r="I129" s="98">
        <f t="shared" si="7"/>
      </c>
    </row>
    <row r="130" spans="1:9" ht="19.5" customHeight="1">
      <c r="A130" s="63" t="s">
        <v>190</v>
      </c>
      <c r="B130" s="33">
        <f>'表二'!C793</f>
        <v>0</v>
      </c>
      <c r="C130" s="62"/>
      <c r="D130" s="62"/>
      <c r="E130" s="62"/>
      <c r="F130" s="62"/>
      <c r="G130" s="62"/>
      <c r="H130" s="62"/>
      <c r="I130" s="98">
        <f t="shared" si="7"/>
      </c>
    </row>
    <row r="131" spans="1:9" ht="19.5" customHeight="1">
      <c r="A131" s="63" t="s">
        <v>191</v>
      </c>
      <c r="B131" s="33">
        <f>'表二'!C808</f>
        <v>0</v>
      </c>
      <c r="C131" s="62"/>
      <c r="D131" s="62"/>
      <c r="E131" s="62"/>
      <c r="F131" s="62"/>
      <c r="G131" s="62"/>
      <c r="H131" s="62"/>
      <c r="I131" s="98">
        <f t="shared" si="7"/>
      </c>
    </row>
    <row r="132" spans="1:9" ht="19.5" customHeight="1">
      <c r="A132" s="63" t="s">
        <v>192</v>
      </c>
      <c r="B132" s="33">
        <f>'表二'!C809</f>
        <v>3235</v>
      </c>
      <c r="C132" s="33">
        <f aca="true" t="shared" si="12" ref="C132:H132">SUM(C133:C138)</f>
        <v>2345</v>
      </c>
      <c r="D132" s="33">
        <f t="shared" si="12"/>
        <v>0</v>
      </c>
      <c r="E132" s="33">
        <f t="shared" si="12"/>
        <v>0</v>
      </c>
      <c r="F132" s="33">
        <f t="shared" si="12"/>
        <v>0</v>
      </c>
      <c r="G132" s="33">
        <f t="shared" si="12"/>
        <v>0</v>
      </c>
      <c r="H132" s="33">
        <f t="shared" si="12"/>
        <v>890</v>
      </c>
      <c r="I132" s="98">
        <f t="shared" si="7"/>
      </c>
    </row>
    <row r="133" spans="1:9" ht="19.5" customHeight="1">
      <c r="A133" s="63" t="s">
        <v>193</v>
      </c>
      <c r="B133" s="33">
        <f>'表二'!C810</f>
        <v>220</v>
      </c>
      <c r="C133" s="62">
        <v>120</v>
      </c>
      <c r="D133" s="62"/>
      <c r="E133" s="62"/>
      <c r="F133" s="62"/>
      <c r="G133" s="62"/>
      <c r="H133" s="62">
        <v>100</v>
      </c>
      <c r="I133" s="98">
        <f t="shared" si="7"/>
      </c>
    </row>
    <row r="134" spans="1:9" ht="19.5" customHeight="1">
      <c r="A134" s="63" t="s">
        <v>194</v>
      </c>
      <c r="B134" s="33">
        <f>'表二'!C822</f>
        <v>30</v>
      </c>
      <c r="C134" s="62">
        <v>30</v>
      </c>
      <c r="D134" s="62"/>
      <c r="E134" s="62"/>
      <c r="F134" s="62"/>
      <c r="G134" s="62"/>
      <c r="H134" s="62"/>
      <c r="I134" s="98">
        <f t="shared" si="7"/>
      </c>
    </row>
    <row r="135" spans="1:9" ht="19.5" customHeight="1">
      <c r="A135" s="63" t="s">
        <v>195</v>
      </c>
      <c r="B135" s="33">
        <f>'表二'!C823</f>
        <v>810</v>
      </c>
      <c r="C135" s="62">
        <v>370</v>
      </c>
      <c r="D135" s="62"/>
      <c r="E135" s="62"/>
      <c r="F135" s="62"/>
      <c r="G135" s="62"/>
      <c r="H135" s="62">
        <v>440</v>
      </c>
      <c r="I135" s="98">
        <f aca="true" t="shared" si="13" ref="I135:I198">IF(B135=C135+D135+E135+F135+G135+H135,"","分项不等于合计数")</f>
      </c>
    </row>
    <row r="136" spans="1:9" ht="19.5" customHeight="1">
      <c r="A136" s="63" t="s">
        <v>196</v>
      </c>
      <c r="B136" s="33">
        <f>'表二'!C826</f>
        <v>960</v>
      </c>
      <c r="C136" s="62">
        <v>960</v>
      </c>
      <c r="D136" s="62"/>
      <c r="E136" s="62"/>
      <c r="F136" s="62"/>
      <c r="G136" s="62"/>
      <c r="H136" s="62"/>
      <c r="I136" s="98">
        <f t="shared" si="13"/>
      </c>
    </row>
    <row r="137" spans="1:9" ht="19.5" customHeight="1">
      <c r="A137" s="63" t="s">
        <v>197</v>
      </c>
      <c r="B137" s="33">
        <f>'表二'!C827</f>
        <v>0</v>
      </c>
      <c r="C137" s="62"/>
      <c r="D137" s="62"/>
      <c r="E137" s="62"/>
      <c r="F137" s="62"/>
      <c r="G137" s="62"/>
      <c r="H137" s="62"/>
      <c r="I137" s="98">
        <f t="shared" si="13"/>
      </c>
    </row>
    <row r="138" spans="1:9" ht="19.5" customHeight="1">
      <c r="A138" s="63" t="s">
        <v>198</v>
      </c>
      <c r="B138" s="33">
        <f>'表二'!C828</f>
        <v>1215</v>
      </c>
      <c r="C138" s="62">
        <v>865</v>
      </c>
      <c r="D138" s="62"/>
      <c r="E138" s="62"/>
      <c r="F138" s="62"/>
      <c r="G138" s="62"/>
      <c r="H138" s="62">
        <v>350</v>
      </c>
      <c r="I138" s="98">
        <f t="shared" si="13"/>
      </c>
    </row>
    <row r="139" spans="1:9" ht="19.5" customHeight="1">
      <c r="A139" s="63" t="s">
        <v>199</v>
      </c>
      <c r="B139" s="33">
        <f>'表二'!C829</f>
        <v>585</v>
      </c>
      <c r="C139" s="33">
        <f aca="true" t="shared" si="14" ref="C139:H139">SUM(C140:C149)</f>
        <v>585</v>
      </c>
      <c r="D139" s="33">
        <f t="shared" si="14"/>
        <v>0</v>
      </c>
      <c r="E139" s="33">
        <f t="shared" si="14"/>
        <v>0</v>
      </c>
      <c r="F139" s="33">
        <f t="shared" si="14"/>
        <v>0</v>
      </c>
      <c r="G139" s="33">
        <f t="shared" si="14"/>
        <v>0</v>
      </c>
      <c r="H139" s="33">
        <f t="shared" si="14"/>
        <v>0</v>
      </c>
      <c r="I139" s="98">
        <f t="shared" si="13"/>
      </c>
    </row>
    <row r="140" spans="1:9" ht="19.5" customHeight="1">
      <c r="A140" s="63" t="s">
        <v>200</v>
      </c>
      <c r="B140" s="33">
        <f>'表二'!C830</f>
        <v>70</v>
      </c>
      <c r="C140" s="62">
        <v>70</v>
      </c>
      <c r="D140" s="62"/>
      <c r="E140" s="62"/>
      <c r="F140" s="62"/>
      <c r="G140" s="62"/>
      <c r="H140" s="62"/>
      <c r="I140" s="98">
        <f t="shared" si="13"/>
      </c>
    </row>
    <row r="141" spans="1:9" ht="19.5" customHeight="1">
      <c r="A141" s="63" t="s">
        <v>201</v>
      </c>
      <c r="B141" s="33">
        <f>'表二'!C856</f>
        <v>70</v>
      </c>
      <c r="C141" s="62">
        <v>70</v>
      </c>
      <c r="D141" s="62"/>
      <c r="E141" s="62"/>
      <c r="F141" s="62"/>
      <c r="G141" s="62"/>
      <c r="H141" s="62"/>
      <c r="I141" s="98">
        <f t="shared" si="13"/>
      </c>
    </row>
    <row r="142" spans="1:9" ht="19.5" customHeight="1">
      <c r="A142" s="63" t="s">
        <v>202</v>
      </c>
      <c r="B142" s="33">
        <f>'表二'!C884</f>
        <v>65</v>
      </c>
      <c r="C142" s="62">
        <v>65</v>
      </c>
      <c r="D142" s="62"/>
      <c r="E142" s="62"/>
      <c r="F142" s="62"/>
      <c r="G142" s="62"/>
      <c r="H142" s="62"/>
      <c r="I142" s="98">
        <f t="shared" si="13"/>
      </c>
    </row>
    <row r="143" spans="1:9" ht="19.5" customHeight="1">
      <c r="A143" s="63" t="s">
        <v>203</v>
      </c>
      <c r="B143" s="33">
        <f>'表二'!C911</f>
        <v>0</v>
      </c>
      <c r="C143" s="62"/>
      <c r="D143" s="62"/>
      <c r="E143" s="62"/>
      <c r="F143" s="62"/>
      <c r="G143" s="62"/>
      <c r="H143" s="62"/>
      <c r="I143" s="98">
        <f t="shared" si="13"/>
      </c>
    </row>
    <row r="144" spans="1:9" ht="19.5" customHeight="1">
      <c r="A144" s="63" t="s">
        <v>204</v>
      </c>
      <c r="B144" s="33">
        <f>'表二'!C922</f>
        <v>0</v>
      </c>
      <c r="C144" s="62"/>
      <c r="D144" s="62"/>
      <c r="E144" s="62"/>
      <c r="F144" s="62"/>
      <c r="G144" s="62"/>
      <c r="H144" s="62"/>
      <c r="I144" s="98">
        <f t="shared" si="13"/>
      </c>
    </row>
    <row r="145" spans="1:9" ht="19.5" customHeight="1">
      <c r="A145" s="63" t="s">
        <v>205</v>
      </c>
      <c r="B145" s="33">
        <f>'表二'!C933</f>
        <v>0</v>
      </c>
      <c r="C145" s="62"/>
      <c r="D145" s="62"/>
      <c r="E145" s="62"/>
      <c r="F145" s="62"/>
      <c r="G145" s="62"/>
      <c r="H145" s="62"/>
      <c r="I145" s="98">
        <f t="shared" si="13"/>
      </c>
    </row>
    <row r="146" spans="1:9" ht="19.5" customHeight="1">
      <c r="A146" s="63" t="s">
        <v>206</v>
      </c>
      <c r="B146" s="33">
        <f>'表二'!C939</f>
        <v>380</v>
      </c>
      <c r="C146" s="62">
        <v>380</v>
      </c>
      <c r="D146" s="62"/>
      <c r="E146" s="62"/>
      <c r="F146" s="62"/>
      <c r="G146" s="62"/>
      <c r="H146" s="62"/>
      <c r="I146" s="98">
        <f t="shared" si="13"/>
      </c>
    </row>
    <row r="147" spans="1:9" ht="19.5" customHeight="1">
      <c r="A147" s="63" t="s">
        <v>207</v>
      </c>
      <c r="B147" s="33">
        <f>'表二'!C946</f>
        <v>0</v>
      </c>
      <c r="C147" s="62"/>
      <c r="D147" s="62"/>
      <c r="E147" s="62"/>
      <c r="F147" s="62"/>
      <c r="G147" s="62"/>
      <c r="H147" s="62"/>
      <c r="I147" s="98">
        <f t="shared" si="13"/>
      </c>
    </row>
    <row r="148" spans="1:9" ht="19.5" customHeight="1">
      <c r="A148" s="63" t="s">
        <v>208</v>
      </c>
      <c r="B148" s="33">
        <f>'表二'!C953</f>
        <v>0</v>
      </c>
      <c r="C148" s="62"/>
      <c r="D148" s="62"/>
      <c r="E148" s="62"/>
      <c r="F148" s="62"/>
      <c r="G148" s="62"/>
      <c r="H148" s="62"/>
      <c r="I148" s="98">
        <f t="shared" si="13"/>
      </c>
    </row>
    <row r="149" spans="1:9" ht="19.5" customHeight="1">
      <c r="A149" s="63" t="s">
        <v>209</v>
      </c>
      <c r="B149" s="33">
        <f>'表二'!C957</f>
        <v>0</v>
      </c>
      <c r="C149" s="62"/>
      <c r="D149" s="62"/>
      <c r="E149" s="62"/>
      <c r="F149" s="62"/>
      <c r="G149" s="62"/>
      <c r="H149" s="62"/>
      <c r="I149" s="98">
        <f t="shared" si="13"/>
      </c>
    </row>
    <row r="150" spans="1:9" ht="19.5" customHeight="1">
      <c r="A150" s="63" t="s">
        <v>210</v>
      </c>
      <c r="B150" s="33">
        <f>'表二'!C960</f>
        <v>50</v>
      </c>
      <c r="C150" s="33">
        <f aca="true" t="shared" si="15" ref="C150:H150">SUM(C151:C157)</f>
        <v>0</v>
      </c>
      <c r="D150" s="33">
        <f t="shared" si="15"/>
        <v>0</v>
      </c>
      <c r="E150" s="33">
        <f t="shared" si="15"/>
        <v>0</v>
      </c>
      <c r="F150" s="33">
        <f t="shared" si="15"/>
        <v>0</v>
      </c>
      <c r="G150" s="33">
        <f t="shared" si="15"/>
        <v>0</v>
      </c>
      <c r="H150" s="33">
        <f t="shared" si="15"/>
        <v>50</v>
      </c>
      <c r="I150" s="98">
        <f t="shared" si="13"/>
      </c>
    </row>
    <row r="151" spans="1:9" ht="19.5" customHeight="1">
      <c r="A151" s="63" t="s">
        <v>211</v>
      </c>
      <c r="B151" s="33">
        <f>'表二'!C961</f>
        <v>50</v>
      </c>
      <c r="C151" s="62"/>
      <c r="D151" s="62"/>
      <c r="E151" s="62"/>
      <c r="F151" s="62"/>
      <c r="G151" s="62"/>
      <c r="H151" s="62">
        <v>50</v>
      </c>
      <c r="I151" s="98">
        <f t="shared" si="13"/>
      </c>
    </row>
    <row r="152" spans="1:9" ht="19.5" customHeight="1">
      <c r="A152" s="63" t="s">
        <v>212</v>
      </c>
      <c r="B152" s="33">
        <f>'表二'!C984</f>
        <v>0</v>
      </c>
      <c r="C152" s="62"/>
      <c r="D152" s="62"/>
      <c r="E152" s="62"/>
      <c r="F152" s="62"/>
      <c r="G152" s="62"/>
      <c r="H152" s="62"/>
      <c r="I152" s="98">
        <f t="shared" si="13"/>
      </c>
    </row>
    <row r="153" spans="1:9" ht="19.5" customHeight="1">
      <c r="A153" s="63" t="s">
        <v>213</v>
      </c>
      <c r="B153" s="33">
        <f>'表二'!C994</f>
        <v>0</v>
      </c>
      <c r="C153" s="62"/>
      <c r="D153" s="62"/>
      <c r="E153" s="62"/>
      <c r="F153" s="62"/>
      <c r="G153" s="62"/>
      <c r="H153" s="62"/>
      <c r="I153" s="98">
        <f t="shared" si="13"/>
      </c>
    </row>
    <row r="154" spans="1:9" ht="19.5" customHeight="1">
      <c r="A154" s="63" t="s">
        <v>214</v>
      </c>
      <c r="B154" s="33">
        <f>'表二'!C1004</f>
        <v>0</v>
      </c>
      <c r="C154" s="62"/>
      <c r="D154" s="62"/>
      <c r="E154" s="62"/>
      <c r="F154" s="62"/>
      <c r="G154" s="62"/>
      <c r="H154" s="62"/>
      <c r="I154" s="98">
        <f t="shared" si="13"/>
      </c>
    </row>
    <row r="155" spans="1:9" ht="19.5" customHeight="1">
      <c r="A155" s="63" t="s">
        <v>215</v>
      </c>
      <c r="B155" s="33">
        <f>'表二'!C1009</f>
        <v>0</v>
      </c>
      <c r="C155" s="62"/>
      <c r="D155" s="62"/>
      <c r="E155" s="62"/>
      <c r="F155" s="62"/>
      <c r="G155" s="62"/>
      <c r="H155" s="62"/>
      <c r="I155" s="98">
        <f t="shared" si="13"/>
      </c>
    </row>
    <row r="156" spans="1:9" ht="19.5" customHeight="1">
      <c r="A156" s="63" t="s">
        <v>216</v>
      </c>
      <c r="B156" s="33">
        <f>'表二'!C1016</f>
        <v>0</v>
      </c>
      <c r="C156" s="62"/>
      <c r="D156" s="62"/>
      <c r="E156" s="62"/>
      <c r="F156" s="62"/>
      <c r="G156" s="62"/>
      <c r="H156" s="62"/>
      <c r="I156" s="98">
        <f t="shared" si="13"/>
      </c>
    </row>
    <row r="157" spans="1:9" ht="19.5" customHeight="1">
      <c r="A157" s="63" t="s">
        <v>217</v>
      </c>
      <c r="B157" s="33">
        <f>'表二'!C1021</f>
        <v>0</v>
      </c>
      <c r="C157" s="62"/>
      <c r="D157" s="62"/>
      <c r="E157" s="62"/>
      <c r="F157" s="62"/>
      <c r="G157" s="62"/>
      <c r="H157" s="62"/>
      <c r="I157" s="98">
        <f t="shared" si="13"/>
      </c>
    </row>
    <row r="158" spans="1:9" ht="19.5" customHeight="1">
      <c r="A158" s="63" t="s">
        <v>218</v>
      </c>
      <c r="B158" s="33">
        <f>'表二'!C1024</f>
        <v>60</v>
      </c>
      <c r="C158" s="33">
        <f aca="true" t="shared" si="16" ref="C158:H158">SUM(C159:C166)</f>
        <v>30</v>
      </c>
      <c r="D158" s="33">
        <f t="shared" si="16"/>
        <v>0</v>
      </c>
      <c r="E158" s="33">
        <f t="shared" si="16"/>
        <v>0</v>
      </c>
      <c r="F158" s="33">
        <f t="shared" si="16"/>
        <v>0</v>
      </c>
      <c r="G158" s="33">
        <f t="shared" si="16"/>
        <v>0</v>
      </c>
      <c r="H158" s="33">
        <f t="shared" si="16"/>
        <v>30</v>
      </c>
      <c r="I158" s="98">
        <f t="shared" si="13"/>
      </c>
    </row>
    <row r="159" spans="1:9" ht="19.5" customHeight="1">
      <c r="A159" s="63" t="s">
        <v>219</v>
      </c>
      <c r="B159" s="33">
        <f>'表二'!C1025</f>
        <v>0</v>
      </c>
      <c r="C159" s="62"/>
      <c r="D159" s="62"/>
      <c r="E159" s="62"/>
      <c r="F159" s="62"/>
      <c r="G159" s="62"/>
      <c r="H159" s="62"/>
      <c r="I159" s="98">
        <f t="shared" si="13"/>
      </c>
    </row>
    <row r="160" spans="1:9" ht="19.5" customHeight="1">
      <c r="A160" s="63" t="s">
        <v>220</v>
      </c>
      <c r="B160" s="33">
        <f>'表二'!C1035</f>
        <v>0</v>
      </c>
      <c r="C160" s="62"/>
      <c r="D160" s="62"/>
      <c r="E160" s="62"/>
      <c r="F160" s="62"/>
      <c r="G160" s="62"/>
      <c r="H160" s="62"/>
      <c r="I160" s="98">
        <f t="shared" si="13"/>
      </c>
    </row>
    <row r="161" spans="1:9" ht="19.5" customHeight="1">
      <c r="A161" s="63" t="s">
        <v>221</v>
      </c>
      <c r="B161" s="33">
        <f>'表二'!C1051</f>
        <v>0</v>
      </c>
      <c r="C161" s="62"/>
      <c r="D161" s="62"/>
      <c r="E161" s="62"/>
      <c r="F161" s="62"/>
      <c r="G161" s="62"/>
      <c r="H161" s="62"/>
      <c r="I161" s="98">
        <f t="shared" si="13"/>
      </c>
    </row>
    <row r="162" spans="1:9" ht="19.5" customHeight="1">
      <c r="A162" s="63" t="s">
        <v>222</v>
      </c>
      <c r="B162" s="33">
        <f>'表二'!C1056</f>
        <v>0</v>
      </c>
      <c r="C162" s="62"/>
      <c r="D162" s="62"/>
      <c r="E162" s="62"/>
      <c r="F162" s="62"/>
      <c r="G162" s="62"/>
      <c r="H162" s="62"/>
      <c r="I162" s="98">
        <f t="shared" si="13"/>
      </c>
    </row>
    <row r="163" spans="1:9" ht="19.5" customHeight="1">
      <c r="A163" s="63" t="s">
        <v>223</v>
      </c>
      <c r="B163" s="33">
        <f>'表二'!C1070</f>
        <v>60</v>
      </c>
      <c r="C163" s="62">
        <v>30</v>
      </c>
      <c r="D163" s="62"/>
      <c r="E163" s="62"/>
      <c r="F163" s="62"/>
      <c r="G163" s="62"/>
      <c r="H163" s="62">
        <v>30</v>
      </c>
      <c r="I163" s="98">
        <f t="shared" si="13"/>
      </c>
    </row>
    <row r="164" spans="1:9" ht="19.5" customHeight="1">
      <c r="A164" s="63" t="s">
        <v>224</v>
      </c>
      <c r="B164" s="33">
        <f>'表二'!C1078</f>
        <v>0</v>
      </c>
      <c r="C164" s="62"/>
      <c r="D164" s="62"/>
      <c r="E164" s="62"/>
      <c r="F164" s="62"/>
      <c r="G164" s="62"/>
      <c r="H164" s="62"/>
      <c r="I164" s="98">
        <f t="shared" si="13"/>
      </c>
    </row>
    <row r="165" spans="1:9" ht="19.5" customHeight="1">
      <c r="A165" s="63" t="s">
        <v>225</v>
      </c>
      <c r="B165" s="33">
        <f>'表二'!C1084</f>
        <v>0</v>
      </c>
      <c r="C165" s="62"/>
      <c r="D165" s="62"/>
      <c r="E165" s="62"/>
      <c r="F165" s="62"/>
      <c r="G165" s="62"/>
      <c r="H165" s="62"/>
      <c r="I165" s="98">
        <f t="shared" si="13"/>
      </c>
    </row>
    <row r="166" spans="1:9" ht="19.5" customHeight="1">
      <c r="A166" s="63" t="s">
        <v>226</v>
      </c>
      <c r="B166" s="33">
        <f>'表二'!C1091</f>
        <v>0</v>
      </c>
      <c r="C166" s="62"/>
      <c r="D166" s="62"/>
      <c r="E166" s="62"/>
      <c r="F166" s="62"/>
      <c r="G166" s="62"/>
      <c r="H166" s="62"/>
      <c r="I166" s="98">
        <f t="shared" si="13"/>
      </c>
    </row>
    <row r="167" spans="1:9" ht="19.5" customHeight="1">
      <c r="A167" s="63" t="s">
        <v>227</v>
      </c>
      <c r="B167" s="33">
        <f>'表二'!C1098</f>
        <v>0</v>
      </c>
      <c r="C167" s="33">
        <f aca="true" t="shared" si="17" ref="C167:H167">SUM(C168:C171)</f>
        <v>0</v>
      </c>
      <c r="D167" s="33">
        <f t="shared" si="17"/>
        <v>0</v>
      </c>
      <c r="E167" s="33">
        <f t="shared" si="17"/>
        <v>0</v>
      </c>
      <c r="F167" s="33">
        <f t="shared" si="17"/>
        <v>0</v>
      </c>
      <c r="G167" s="33">
        <f t="shared" si="17"/>
        <v>0</v>
      </c>
      <c r="H167" s="33">
        <f t="shared" si="17"/>
        <v>0</v>
      </c>
      <c r="I167" s="98">
        <f t="shared" si="13"/>
      </c>
    </row>
    <row r="168" spans="1:9" ht="19.5" customHeight="1">
      <c r="A168" s="63" t="s">
        <v>228</v>
      </c>
      <c r="B168" s="33">
        <f>'表二'!C1099</f>
        <v>0</v>
      </c>
      <c r="C168" s="62"/>
      <c r="D168" s="62"/>
      <c r="E168" s="62"/>
      <c r="F168" s="62"/>
      <c r="G168" s="62"/>
      <c r="H168" s="62"/>
      <c r="I168" s="98">
        <f t="shared" si="13"/>
      </c>
    </row>
    <row r="169" spans="1:9" ht="19.5" customHeight="1">
      <c r="A169" s="63" t="s">
        <v>229</v>
      </c>
      <c r="B169" s="33">
        <f>'表二'!C1109</f>
        <v>0</v>
      </c>
      <c r="C169" s="62"/>
      <c r="D169" s="62"/>
      <c r="E169" s="62"/>
      <c r="F169" s="62"/>
      <c r="G169" s="62"/>
      <c r="H169" s="62"/>
      <c r="I169" s="98">
        <f t="shared" si="13"/>
      </c>
    </row>
    <row r="170" spans="1:9" ht="19.5" customHeight="1">
      <c r="A170" s="63" t="s">
        <v>230</v>
      </c>
      <c r="B170" s="33">
        <f>'表二'!C1116</f>
        <v>0</v>
      </c>
      <c r="C170" s="62"/>
      <c r="D170" s="62"/>
      <c r="E170" s="62"/>
      <c r="F170" s="62"/>
      <c r="G170" s="62"/>
      <c r="H170" s="62"/>
      <c r="I170" s="98">
        <f t="shared" si="13"/>
      </c>
    </row>
    <row r="171" spans="1:9" ht="19.5" customHeight="1">
      <c r="A171" s="63" t="s">
        <v>231</v>
      </c>
      <c r="B171" s="33">
        <f>'表二'!C1122</f>
        <v>0</v>
      </c>
      <c r="C171" s="62"/>
      <c r="D171" s="62"/>
      <c r="E171" s="62"/>
      <c r="F171" s="62"/>
      <c r="G171" s="62"/>
      <c r="H171" s="62"/>
      <c r="I171" s="98">
        <f t="shared" si="13"/>
      </c>
    </row>
    <row r="172" spans="1:9" ht="19.5" customHeight="1">
      <c r="A172" s="63" t="s">
        <v>232</v>
      </c>
      <c r="B172" s="33">
        <f>'表二'!C1125</f>
        <v>0</v>
      </c>
      <c r="C172" s="33">
        <f aca="true" t="shared" si="18" ref="C172:H172">SUM(C173:C175)</f>
        <v>0</v>
      </c>
      <c r="D172" s="33">
        <f t="shared" si="18"/>
        <v>0</v>
      </c>
      <c r="E172" s="33">
        <f t="shared" si="18"/>
        <v>0</v>
      </c>
      <c r="F172" s="33">
        <f t="shared" si="18"/>
        <v>0</v>
      </c>
      <c r="G172" s="33">
        <f t="shared" si="18"/>
        <v>0</v>
      </c>
      <c r="H172" s="33">
        <f t="shared" si="18"/>
        <v>0</v>
      </c>
      <c r="I172" s="98">
        <f t="shared" si="13"/>
      </c>
    </row>
    <row r="173" spans="1:9" ht="19.5" customHeight="1">
      <c r="A173" s="63" t="s">
        <v>233</v>
      </c>
      <c r="B173" s="33">
        <f>'表二'!C1126</f>
        <v>0</v>
      </c>
      <c r="C173" s="62"/>
      <c r="D173" s="62"/>
      <c r="E173" s="62"/>
      <c r="F173" s="62"/>
      <c r="G173" s="62"/>
      <c r="H173" s="62"/>
      <c r="I173" s="98">
        <f t="shared" si="13"/>
      </c>
    </row>
    <row r="174" spans="1:9" ht="19.5" customHeight="1">
      <c r="A174" s="63" t="s">
        <v>234</v>
      </c>
      <c r="B174" s="33">
        <f>'表二'!C1133</f>
        <v>0</v>
      </c>
      <c r="C174" s="62"/>
      <c r="D174" s="62"/>
      <c r="E174" s="62"/>
      <c r="F174" s="62"/>
      <c r="G174" s="62"/>
      <c r="H174" s="62"/>
      <c r="I174" s="98">
        <f t="shared" si="13"/>
      </c>
    </row>
    <row r="175" spans="1:9" ht="19.5" customHeight="1">
      <c r="A175" s="63" t="s">
        <v>235</v>
      </c>
      <c r="B175" s="33">
        <f>'表二'!C1139</f>
        <v>0</v>
      </c>
      <c r="C175" s="62"/>
      <c r="D175" s="62"/>
      <c r="E175" s="62"/>
      <c r="F175" s="62"/>
      <c r="G175" s="62"/>
      <c r="H175" s="62"/>
      <c r="I175" s="98">
        <f t="shared" si="13"/>
      </c>
    </row>
    <row r="176" spans="1:9" ht="19.5" customHeight="1">
      <c r="A176" s="63" t="s">
        <v>236</v>
      </c>
      <c r="B176" s="33">
        <f>'表二'!C1140</f>
        <v>0</v>
      </c>
      <c r="C176" s="33">
        <f aca="true" t="shared" si="19" ref="C176:H176">SUM(C177:C185)</f>
        <v>0</v>
      </c>
      <c r="D176" s="33">
        <f t="shared" si="19"/>
        <v>0</v>
      </c>
      <c r="E176" s="33">
        <f t="shared" si="19"/>
        <v>0</v>
      </c>
      <c r="F176" s="33">
        <f t="shared" si="19"/>
        <v>0</v>
      </c>
      <c r="G176" s="33">
        <f t="shared" si="19"/>
        <v>0</v>
      </c>
      <c r="H176" s="33">
        <f t="shared" si="19"/>
        <v>0</v>
      </c>
      <c r="I176" s="98">
        <f t="shared" si="13"/>
      </c>
    </row>
    <row r="177" spans="1:9" ht="19.5" customHeight="1">
      <c r="A177" s="63" t="s">
        <v>237</v>
      </c>
      <c r="B177" s="33">
        <f>'表二'!C1141</f>
        <v>0</v>
      </c>
      <c r="C177" s="62"/>
      <c r="D177" s="62"/>
      <c r="E177" s="62"/>
      <c r="F177" s="62"/>
      <c r="G177" s="62"/>
      <c r="H177" s="62"/>
      <c r="I177" s="98">
        <f t="shared" si="13"/>
      </c>
    </row>
    <row r="178" spans="1:9" ht="19.5" customHeight="1">
      <c r="A178" s="63" t="s">
        <v>238</v>
      </c>
      <c r="B178" s="33">
        <f>'表二'!C1142</f>
        <v>0</v>
      </c>
      <c r="C178" s="62"/>
      <c r="D178" s="62"/>
      <c r="E178" s="62"/>
      <c r="F178" s="62"/>
      <c r="G178" s="62"/>
      <c r="H178" s="62"/>
      <c r="I178" s="98">
        <f t="shared" si="13"/>
      </c>
    </row>
    <row r="179" spans="1:9" ht="19.5" customHeight="1">
      <c r="A179" s="63" t="s">
        <v>239</v>
      </c>
      <c r="B179" s="33">
        <f>'表二'!C1143</f>
        <v>0</v>
      </c>
      <c r="C179" s="62"/>
      <c r="D179" s="62"/>
      <c r="E179" s="62"/>
      <c r="F179" s="62"/>
      <c r="G179" s="62"/>
      <c r="H179" s="62"/>
      <c r="I179" s="98">
        <f t="shared" si="13"/>
      </c>
    </row>
    <row r="180" spans="1:9" ht="19.5" customHeight="1">
      <c r="A180" s="63" t="s">
        <v>240</v>
      </c>
      <c r="B180" s="33">
        <f>'表二'!C1144</f>
        <v>0</v>
      </c>
      <c r="C180" s="62"/>
      <c r="D180" s="62"/>
      <c r="E180" s="62"/>
      <c r="F180" s="62"/>
      <c r="G180" s="62"/>
      <c r="H180" s="62"/>
      <c r="I180" s="98">
        <f t="shared" si="13"/>
      </c>
    </row>
    <row r="181" spans="1:9" ht="19.5" customHeight="1">
      <c r="A181" s="63" t="s">
        <v>241</v>
      </c>
      <c r="B181" s="33">
        <f>'表二'!C1145</f>
        <v>0</v>
      </c>
      <c r="C181" s="62"/>
      <c r="D181" s="62"/>
      <c r="E181" s="62"/>
      <c r="F181" s="62"/>
      <c r="G181" s="62"/>
      <c r="H181" s="62"/>
      <c r="I181" s="98">
        <f t="shared" si="13"/>
      </c>
    </row>
    <row r="182" spans="1:9" ht="19.5" customHeight="1">
      <c r="A182" s="63" t="s">
        <v>200</v>
      </c>
      <c r="B182" s="33">
        <f>'表二'!C1146</f>
        <v>0</v>
      </c>
      <c r="C182" s="62"/>
      <c r="D182" s="62"/>
      <c r="E182" s="62"/>
      <c r="F182" s="62"/>
      <c r="G182" s="62"/>
      <c r="H182" s="62"/>
      <c r="I182" s="98">
        <f t="shared" si="13"/>
      </c>
    </row>
    <row r="183" spans="1:9" ht="19.5" customHeight="1">
      <c r="A183" s="63" t="s">
        <v>242</v>
      </c>
      <c r="B183" s="33">
        <f>'表二'!C1147</f>
        <v>0</v>
      </c>
      <c r="C183" s="62"/>
      <c r="D183" s="62"/>
      <c r="E183" s="62"/>
      <c r="F183" s="62"/>
      <c r="G183" s="62"/>
      <c r="H183" s="62"/>
      <c r="I183" s="98">
        <f t="shared" si="13"/>
      </c>
    </row>
    <row r="184" spans="1:9" ht="19.5" customHeight="1">
      <c r="A184" s="63" t="s">
        <v>243</v>
      </c>
      <c r="B184" s="33">
        <f>'表二'!C1148</f>
        <v>0</v>
      </c>
      <c r="C184" s="62"/>
      <c r="D184" s="62"/>
      <c r="E184" s="62"/>
      <c r="F184" s="62"/>
      <c r="G184" s="62"/>
      <c r="H184" s="62"/>
      <c r="I184" s="98">
        <f t="shared" si="13"/>
      </c>
    </row>
    <row r="185" spans="1:9" ht="19.5" customHeight="1">
      <c r="A185" s="63" t="s">
        <v>244</v>
      </c>
      <c r="B185" s="33">
        <f>'表二'!C1149</f>
        <v>0</v>
      </c>
      <c r="C185" s="62"/>
      <c r="D185" s="62"/>
      <c r="E185" s="62"/>
      <c r="F185" s="62"/>
      <c r="G185" s="62"/>
      <c r="H185" s="62"/>
      <c r="I185" s="98">
        <f t="shared" si="13"/>
      </c>
    </row>
    <row r="186" spans="1:9" ht="19.5" customHeight="1">
      <c r="A186" s="63" t="s">
        <v>245</v>
      </c>
      <c r="B186" s="33">
        <f>'表二'!C1150</f>
        <v>0</v>
      </c>
      <c r="C186" s="33">
        <f aca="true" t="shared" si="20" ref="C186:H186">SUM(C187:C192)</f>
        <v>0</v>
      </c>
      <c r="D186" s="33">
        <f t="shared" si="20"/>
        <v>0</v>
      </c>
      <c r="E186" s="33">
        <f t="shared" si="20"/>
        <v>0</v>
      </c>
      <c r="F186" s="33">
        <f t="shared" si="20"/>
        <v>0</v>
      </c>
      <c r="G186" s="33">
        <f t="shared" si="20"/>
        <v>0</v>
      </c>
      <c r="H186" s="33">
        <f t="shared" si="20"/>
        <v>0</v>
      </c>
      <c r="I186" s="98">
        <f t="shared" si="13"/>
      </c>
    </row>
    <row r="187" spans="1:9" ht="19.5" customHeight="1">
      <c r="A187" s="63" t="s">
        <v>246</v>
      </c>
      <c r="B187" s="33">
        <f>'表二'!C1151</f>
        <v>0</v>
      </c>
      <c r="C187" s="62"/>
      <c r="D187" s="62"/>
      <c r="E187" s="62"/>
      <c r="F187" s="62"/>
      <c r="G187" s="62"/>
      <c r="H187" s="62"/>
      <c r="I187" s="98">
        <f t="shared" si="13"/>
      </c>
    </row>
    <row r="188" spans="1:9" ht="19.5" customHeight="1">
      <c r="A188" s="63" t="s">
        <v>247</v>
      </c>
      <c r="B188" s="33">
        <f>'表二'!C1171</f>
        <v>0</v>
      </c>
      <c r="C188" s="62"/>
      <c r="D188" s="62"/>
      <c r="E188" s="62"/>
      <c r="F188" s="62"/>
      <c r="G188" s="62"/>
      <c r="H188" s="62"/>
      <c r="I188" s="98">
        <f t="shared" si="13"/>
      </c>
    </row>
    <row r="189" spans="1:9" ht="19.5" customHeight="1">
      <c r="A189" s="63" t="s">
        <v>248</v>
      </c>
      <c r="B189" s="33">
        <f>'表二'!C1191</f>
        <v>0</v>
      </c>
      <c r="C189" s="62"/>
      <c r="D189" s="62"/>
      <c r="E189" s="62"/>
      <c r="F189" s="62"/>
      <c r="G189" s="62"/>
      <c r="H189" s="62"/>
      <c r="I189" s="98">
        <f t="shared" si="13"/>
      </c>
    </row>
    <row r="190" spans="1:9" ht="19.5" customHeight="1">
      <c r="A190" s="63" t="s">
        <v>249</v>
      </c>
      <c r="B190" s="33">
        <f>'表二'!C1200</f>
        <v>0</v>
      </c>
      <c r="C190" s="62"/>
      <c r="D190" s="62"/>
      <c r="E190" s="62"/>
      <c r="F190" s="62"/>
      <c r="G190" s="62"/>
      <c r="H190" s="62"/>
      <c r="I190" s="98">
        <f t="shared" si="13"/>
      </c>
    </row>
    <row r="191" spans="1:9" ht="19.5" customHeight="1">
      <c r="A191" s="63" t="s">
        <v>250</v>
      </c>
      <c r="B191" s="33">
        <f>'表二'!C1213</f>
        <v>0</v>
      </c>
      <c r="C191" s="62"/>
      <c r="D191" s="62"/>
      <c r="E191" s="62"/>
      <c r="F191" s="62"/>
      <c r="G191" s="62"/>
      <c r="H191" s="62"/>
      <c r="I191" s="98">
        <f t="shared" si="13"/>
      </c>
    </row>
    <row r="192" spans="1:9" ht="19.5" customHeight="1">
      <c r="A192" s="63" t="s">
        <v>251</v>
      </c>
      <c r="B192" s="33">
        <f>'表二'!C1228</f>
        <v>0</v>
      </c>
      <c r="C192" s="62"/>
      <c r="D192" s="62"/>
      <c r="E192" s="62"/>
      <c r="F192" s="62"/>
      <c r="G192" s="62"/>
      <c r="H192" s="62"/>
      <c r="I192" s="98">
        <f t="shared" si="13"/>
      </c>
    </row>
    <row r="193" spans="1:9" ht="19.5" customHeight="1">
      <c r="A193" s="63" t="s">
        <v>252</v>
      </c>
      <c r="B193" s="33">
        <f>'表二'!C1229</f>
        <v>60</v>
      </c>
      <c r="C193" s="33">
        <f aca="true" t="shared" si="21" ref="C193:H193">SUM(C194:C196)</f>
        <v>60</v>
      </c>
      <c r="D193" s="33">
        <f t="shared" si="21"/>
        <v>0</v>
      </c>
      <c r="E193" s="33">
        <f t="shared" si="21"/>
        <v>0</v>
      </c>
      <c r="F193" s="33">
        <f t="shared" si="21"/>
        <v>0</v>
      </c>
      <c r="G193" s="33">
        <f t="shared" si="21"/>
        <v>0</v>
      </c>
      <c r="H193" s="33">
        <f t="shared" si="21"/>
        <v>0</v>
      </c>
      <c r="I193" s="98">
        <f t="shared" si="13"/>
      </c>
    </row>
    <row r="194" spans="1:9" ht="19.5" customHeight="1">
      <c r="A194" s="63" t="s">
        <v>253</v>
      </c>
      <c r="B194" s="33">
        <f>'表二'!C1230</f>
        <v>0</v>
      </c>
      <c r="C194" s="62"/>
      <c r="D194" s="62"/>
      <c r="E194" s="62"/>
      <c r="F194" s="62"/>
      <c r="G194" s="62"/>
      <c r="H194" s="62"/>
      <c r="I194" s="98">
        <f t="shared" si="13"/>
      </c>
    </row>
    <row r="195" spans="1:9" ht="19.5" customHeight="1">
      <c r="A195" s="63" t="s">
        <v>254</v>
      </c>
      <c r="B195" s="33">
        <f>'表二'!C1239</f>
        <v>60</v>
      </c>
      <c r="C195" s="62">
        <v>60</v>
      </c>
      <c r="D195" s="62"/>
      <c r="E195" s="62"/>
      <c r="F195" s="62"/>
      <c r="G195" s="62"/>
      <c r="H195" s="62"/>
      <c r="I195" s="98">
        <f t="shared" si="13"/>
      </c>
    </row>
    <row r="196" spans="1:9" ht="19.5" customHeight="1">
      <c r="A196" s="63" t="s">
        <v>255</v>
      </c>
      <c r="B196" s="33">
        <f>'表二'!C1243</f>
        <v>0</v>
      </c>
      <c r="C196" s="62"/>
      <c r="D196" s="62"/>
      <c r="E196" s="62"/>
      <c r="F196" s="62"/>
      <c r="G196" s="62"/>
      <c r="H196" s="62"/>
      <c r="I196" s="98">
        <f t="shared" si="13"/>
      </c>
    </row>
    <row r="197" spans="1:9" ht="19.5" customHeight="1">
      <c r="A197" s="63" t="s">
        <v>256</v>
      </c>
      <c r="B197" s="33">
        <f>'表二'!C1247</f>
        <v>0</v>
      </c>
      <c r="C197" s="33">
        <f aca="true" t="shared" si="22" ref="C197:H197">SUM(C198:C202)</f>
        <v>0</v>
      </c>
      <c r="D197" s="33">
        <f t="shared" si="22"/>
        <v>0</v>
      </c>
      <c r="E197" s="33">
        <f t="shared" si="22"/>
        <v>0</v>
      </c>
      <c r="F197" s="33">
        <f t="shared" si="22"/>
        <v>0</v>
      </c>
      <c r="G197" s="33">
        <f t="shared" si="22"/>
        <v>0</v>
      </c>
      <c r="H197" s="33">
        <f t="shared" si="22"/>
        <v>0</v>
      </c>
      <c r="I197" s="98">
        <f t="shared" si="13"/>
      </c>
    </row>
    <row r="198" spans="1:9" ht="19.5" customHeight="1">
      <c r="A198" s="63" t="s">
        <v>257</v>
      </c>
      <c r="B198" s="33">
        <f>'表二'!C1248</f>
        <v>0</v>
      </c>
      <c r="C198" s="62"/>
      <c r="D198" s="62"/>
      <c r="E198" s="62"/>
      <c r="F198" s="62"/>
      <c r="G198" s="62"/>
      <c r="H198" s="62"/>
      <c r="I198" s="98">
        <f t="shared" si="13"/>
      </c>
    </row>
    <row r="199" spans="1:9" ht="19.5" customHeight="1">
      <c r="A199" s="63" t="s">
        <v>258</v>
      </c>
      <c r="B199" s="33">
        <f>'表二'!C1263</f>
        <v>0</v>
      </c>
      <c r="C199" s="62"/>
      <c r="D199" s="62"/>
      <c r="E199" s="62"/>
      <c r="F199" s="62"/>
      <c r="G199" s="62"/>
      <c r="H199" s="62"/>
      <c r="I199" s="98">
        <f aca="true" t="shared" si="23" ref="I199:I209">IF(B199=C199+D199+E199+F199+G199+H199,"","分项不等于合计数")</f>
      </c>
    </row>
    <row r="200" spans="1:9" ht="19.5" customHeight="1">
      <c r="A200" s="63" t="s">
        <v>259</v>
      </c>
      <c r="B200" s="33">
        <f>'表二'!C1277</f>
        <v>0</v>
      </c>
      <c r="C200" s="62"/>
      <c r="D200" s="62"/>
      <c r="E200" s="62"/>
      <c r="F200" s="62"/>
      <c r="G200" s="62"/>
      <c r="H200" s="62"/>
      <c r="I200" s="98">
        <f t="shared" si="23"/>
      </c>
    </row>
    <row r="201" spans="1:9" ht="19.5" customHeight="1">
      <c r="A201" s="63" t="s">
        <v>260</v>
      </c>
      <c r="B201" s="33">
        <f>'表二'!C1282</f>
        <v>0</v>
      </c>
      <c r="C201" s="62"/>
      <c r="D201" s="62"/>
      <c r="E201" s="62"/>
      <c r="F201" s="62"/>
      <c r="G201" s="62"/>
      <c r="H201" s="62"/>
      <c r="I201" s="98">
        <f t="shared" si="23"/>
      </c>
    </row>
    <row r="202" spans="1:9" ht="19.5" customHeight="1">
      <c r="A202" s="63" t="s">
        <v>261</v>
      </c>
      <c r="B202" s="33">
        <f>'表二'!C1288</f>
        <v>0</v>
      </c>
      <c r="C202" s="62"/>
      <c r="D202" s="62"/>
      <c r="E202" s="62"/>
      <c r="F202" s="62"/>
      <c r="G202" s="62"/>
      <c r="H202" s="62"/>
      <c r="I202" s="98">
        <f t="shared" si="23"/>
      </c>
    </row>
    <row r="203" spans="1:9" ht="19.5" customHeight="1">
      <c r="A203" s="63" t="s">
        <v>262</v>
      </c>
      <c r="B203" s="33">
        <f>'表二'!C1300</f>
        <v>0</v>
      </c>
      <c r="C203" s="62"/>
      <c r="D203" s="62"/>
      <c r="E203" s="62"/>
      <c r="F203" s="62"/>
      <c r="G203" s="62"/>
      <c r="H203" s="62"/>
      <c r="I203" s="98">
        <f t="shared" si="23"/>
      </c>
    </row>
    <row r="204" spans="1:9" ht="19.5" customHeight="1">
      <c r="A204" s="63" t="s">
        <v>263</v>
      </c>
      <c r="B204" s="33">
        <f>'表二'!C1301</f>
        <v>0</v>
      </c>
      <c r="C204" s="33">
        <f aca="true" t="shared" si="24" ref="C204:H204">SUM(C205)</f>
        <v>0</v>
      </c>
      <c r="D204" s="33">
        <f t="shared" si="24"/>
        <v>0</v>
      </c>
      <c r="E204" s="33">
        <f t="shared" si="24"/>
        <v>0</v>
      </c>
      <c r="F204" s="33">
        <f t="shared" si="24"/>
        <v>0</v>
      </c>
      <c r="G204" s="33">
        <f t="shared" si="24"/>
        <v>0</v>
      </c>
      <c r="H204" s="33">
        <f t="shared" si="24"/>
        <v>0</v>
      </c>
      <c r="I204" s="98">
        <f t="shared" si="23"/>
      </c>
    </row>
    <row r="205" spans="1:9" ht="19.5" customHeight="1">
      <c r="A205" s="63" t="s">
        <v>264</v>
      </c>
      <c r="B205" s="33">
        <f>'表二'!C1302</f>
        <v>0</v>
      </c>
      <c r="C205" s="62"/>
      <c r="D205" s="62"/>
      <c r="E205" s="62"/>
      <c r="F205" s="62"/>
      <c r="G205" s="62"/>
      <c r="H205" s="62"/>
      <c r="I205" s="98">
        <f t="shared" si="23"/>
      </c>
    </row>
    <row r="206" spans="1:9" ht="19.5" customHeight="1">
      <c r="A206" s="63" t="s">
        <v>265</v>
      </c>
      <c r="B206" s="33">
        <f>'表二'!C1307</f>
        <v>0</v>
      </c>
      <c r="C206" s="62"/>
      <c r="D206" s="62"/>
      <c r="E206" s="62"/>
      <c r="F206" s="62"/>
      <c r="G206" s="62"/>
      <c r="H206" s="62"/>
      <c r="I206" s="98">
        <f t="shared" si="23"/>
      </c>
    </row>
    <row r="207" spans="1:9" ht="19.5" customHeight="1">
      <c r="A207" s="63" t="s">
        <v>266</v>
      </c>
      <c r="B207" s="33">
        <f>'表二'!C1309</f>
        <v>0</v>
      </c>
      <c r="C207" s="33">
        <f aca="true" t="shared" si="25" ref="C207:H207">SUM(C208:C209)</f>
        <v>0</v>
      </c>
      <c r="D207" s="33">
        <f t="shared" si="25"/>
        <v>0</v>
      </c>
      <c r="E207" s="33">
        <f t="shared" si="25"/>
        <v>0</v>
      </c>
      <c r="F207" s="33">
        <f t="shared" si="25"/>
        <v>0</v>
      </c>
      <c r="G207" s="33">
        <f t="shared" si="25"/>
        <v>0</v>
      </c>
      <c r="H207" s="33">
        <f t="shared" si="25"/>
        <v>0</v>
      </c>
      <c r="I207" s="98">
        <f t="shared" si="23"/>
      </c>
    </row>
    <row r="208" spans="1:9" ht="19.5" customHeight="1">
      <c r="A208" s="63" t="s">
        <v>339</v>
      </c>
      <c r="B208" s="33">
        <f>'表二'!C1310</f>
        <v>0</v>
      </c>
      <c r="C208" s="62"/>
      <c r="D208" s="62"/>
      <c r="E208" s="62"/>
      <c r="F208" s="62"/>
      <c r="G208" s="62"/>
      <c r="H208" s="62"/>
      <c r="I208" s="98">
        <f t="shared" si="23"/>
      </c>
    </row>
    <row r="209" spans="1:9" ht="19.5" customHeight="1">
      <c r="A209" s="63" t="s">
        <v>244</v>
      </c>
      <c r="B209" s="33">
        <f>'表二'!C1311</f>
        <v>0</v>
      </c>
      <c r="C209" s="62"/>
      <c r="D209" s="62"/>
      <c r="E209" s="62"/>
      <c r="F209" s="62"/>
      <c r="G209" s="62"/>
      <c r="H209" s="62"/>
      <c r="I209" s="98">
        <f t="shared" si="23"/>
      </c>
    </row>
    <row r="210" spans="1:8" ht="19.5" customHeight="1">
      <c r="A210" s="63"/>
      <c r="B210" s="62"/>
      <c r="C210" s="62"/>
      <c r="D210" s="62"/>
      <c r="E210" s="62"/>
      <c r="F210" s="62"/>
      <c r="G210" s="62"/>
      <c r="H210" s="62"/>
    </row>
    <row r="211" spans="1:8" ht="19.5" customHeight="1">
      <c r="A211" s="63"/>
      <c r="B211" s="62"/>
      <c r="C211" s="62"/>
      <c r="D211" s="62"/>
      <c r="E211" s="62"/>
      <c r="F211" s="62"/>
      <c r="G211" s="62"/>
      <c r="H211" s="62"/>
    </row>
    <row r="212" spans="1:8" ht="19.5" customHeight="1">
      <c r="A212" s="63"/>
      <c r="B212" s="62"/>
      <c r="C212" s="62"/>
      <c r="D212" s="62"/>
      <c r="E212" s="62"/>
      <c r="F212" s="62"/>
      <c r="G212" s="62"/>
      <c r="H212" s="62"/>
    </row>
    <row r="213" spans="1:9" ht="19.5" customHeight="1">
      <c r="A213" s="45" t="s">
        <v>267</v>
      </c>
      <c r="B213" s="99">
        <f>SUM(B6,B35,B38,B41,B54,B65,B76,B82,B103,B116,B132,B139,B150,B158,B167,B172,B176,B186,B193,B197,B203,B204,B206,B207)</f>
        <v>5827</v>
      </c>
      <c r="C213" s="99">
        <f aca="true" t="shared" si="26" ref="C213:H213">SUM(C6,C35,C38,C41,C54,C65,C76,C82,C103,C116,C132,C139,C150,C158,C167,C172,C176,C186,C193,C197,C203,C204,C206,C207)</f>
        <v>4639</v>
      </c>
      <c r="D213" s="99">
        <f t="shared" si="26"/>
        <v>0</v>
      </c>
      <c r="E213" s="99">
        <f t="shared" si="26"/>
        <v>0</v>
      </c>
      <c r="F213" s="99">
        <f t="shared" si="26"/>
        <v>0</v>
      </c>
      <c r="G213" s="99">
        <f t="shared" si="26"/>
        <v>0</v>
      </c>
      <c r="H213" s="99">
        <f t="shared" si="26"/>
        <v>1188</v>
      </c>
      <c r="I213" s="98">
        <f>IF(B213=C213+D213+E213+F213+G213+H213,"","分项不等于合计数")</f>
      </c>
    </row>
  </sheetData>
  <sheetProtection password="CA80" sheet="1"/>
  <mergeCells count="9">
    <mergeCell ref="A2:H2"/>
    <mergeCell ref="A4:A5"/>
    <mergeCell ref="B4:B5"/>
    <mergeCell ref="C4:C5"/>
    <mergeCell ref="D4:D5"/>
    <mergeCell ref="E4:E5"/>
    <mergeCell ref="F4:F5"/>
    <mergeCell ref="H4:H5"/>
    <mergeCell ref="G4:G5"/>
  </mergeCells>
  <printOptions horizontalCentered="1"/>
  <pageMargins left="0.4724409448818898" right="0.4724409448818898" top="0.4724409448818898" bottom="0.35433070866141736" header="0.11811023622047245" footer="0.118110236220472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zoomScalePageLayoutView="0" workbookViewId="0" topLeftCell="A1">
      <pane xSplit="1" ySplit="4" topLeftCell="B14" activePane="bottomRight" state="frozen"/>
      <selection pane="topLeft" activeCell="C550" sqref="C550"/>
      <selection pane="topRight" activeCell="C550" sqref="C550"/>
      <selection pane="bottomLeft" activeCell="C550" sqref="C550"/>
      <selection pane="bottomRight" activeCell="H27" sqref="H27"/>
    </sheetView>
  </sheetViews>
  <sheetFormatPr defaultColWidth="9.00390625" defaultRowHeight="14.25"/>
  <cols>
    <col min="1" max="1" width="35.50390625" style="40" customWidth="1"/>
    <col min="2" max="2" width="13.125" style="40" customWidth="1"/>
    <col min="3" max="3" width="10.50390625" style="40" customWidth="1"/>
    <col min="4" max="4" width="10.375" style="40" customWidth="1"/>
    <col min="5" max="5" width="14.25390625" style="40" customWidth="1"/>
    <col min="6" max="6" width="14.125" style="40" customWidth="1"/>
    <col min="7" max="7" width="7.875" style="40" customWidth="1"/>
    <col min="8" max="8" width="8.125" style="40" customWidth="1"/>
    <col min="9" max="9" width="8.00390625" style="40" customWidth="1"/>
    <col min="10" max="10" width="10.375" style="40" customWidth="1"/>
    <col min="11" max="11" width="10.00390625" style="40" customWidth="1"/>
    <col min="12" max="12" width="10.75390625" style="40" customWidth="1"/>
    <col min="13" max="16384" width="9.00390625" style="40" customWidth="1"/>
  </cols>
  <sheetData>
    <row r="1" ht="14.25">
      <c r="A1" s="39" t="s">
        <v>340</v>
      </c>
    </row>
    <row r="2" spans="1:11" ht="21" customHeight="1">
      <c r="A2" s="103" t="s">
        <v>341</v>
      </c>
      <c r="B2" s="103"/>
      <c r="C2" s="103"/>
      <c r="D2" s="103"/>
      <c r="E2" s="103"/>
      <c r="F2" s="103"/>
      <c r="G2" s="103"/>
      <c r="H2" s="115"/>
      <c r="I2" s="115"/>
      <c r="J2" s="115"/>
      <c r="K2" s="115"/>
    </row>
    <row r="3" spans="1:11" ht="20.25" customHeight="1">
      <c r="A3" s="39"/>
      <c r="C3" s="64"/>
      <c r="D3" s="64"/>
      <c r="K3" s="65" t="s">
        <v>342</v>
      </c>
    </row>
    <row r="4" spans="1:11" s="66" customFormat="1" ht="31.5" customHeight="1">
      <c r="A4" s="42" t="s">
        <v>331</v>
      </c>
      <c r="B4" s="42" t="s">
        <v>343</v>
      </c>
      <c r="C4" s="43" t="s">
        <v>344</v>
      </c>
      <c r="D4" s="43" t="s">
        <v>345</v>
      </c>
      <c r="E4" s="43" t="s">
        <v>346</v>
      </c>
      <c r="F4" s="43" t="s">
        <v>347</v>
      </c>
      <c r="G4" s="43" t="s">
        <v>274</v>
      </c>
      <c r="H4" s="43" t="s">
        <v>348</v>
      </c>
      <c r="I4" s="43" t="s">
        <v>349</v>
      </c>
      <c r="J4" s="43" t="s">
        <v>350</v>
      </c>
      <c r="K4" s="43" t="s">
        <v>351</v>
      </c>
    </row>
    <row r="5" spans="1:12" ht="19.5" customHeight="1">
      <c r="A5" s="44" t="s">
        <v>352</v>
      </c>
      <c r="B5" s="33">
        <f>'表二'!C5</f>
        <v>1275</v>
      </c>
      <c r="C5" s="44">
        <v>760</v>
      </c>
      <c r="D5" s="44">
        <v>270</v>
      </c>
      <c r="E5" s="44">
        <v>175</v>
      </c>
      <c r="F5" s="44"/>
      <c r="G5" s="44"/>
      <c r="H5" s="44"/>
      <c r="I5" s="44"/>
      <c r="J5" s="44">
        <v>20</v>
      </c>
      <c r="K5" s="44">
        <v>50</v>
      </c>
      <c r="L5" s="98">
        <f>IF(B5=C5+D5+E5+F5+G5+H5+I5+J5+K5,"","分项不等于合计数")</f>
      </c>
    </row>
    <row r="6" spans="1:12" ht="19.5" customHeight="1">
      <c r="A6" s="44" t="s">
        <v>97</v>
      </c>
      <c r="B6" s="33">
        <f>'表二'!C258</f>
        <v>0</v>
      </c>
      <c r="C6" s="44"/>
      <c r="D6" s="44"/>
      <c r="E6" s="44"/>
      <c r="F6" s="44"/>
      <c r="G6" s="44"/>
      <c r="H6" s="44"/>
      <c r="I6" s="44"/>
      <c r="J6" s="44"/>
      <c r="K6" s="44"/>
      <c r="L6" s="98">
        <f aca="true" t="shared" si="0" ref="L6:L32">IF(B6=C6+D6+E6+F6+G6+H6+I6+J6+K6,"","分项不等于合计数")</f>
      </c>
    </row>
    <row r="7" spans="1:12" ht="19.5" customHeight="1">
      <c r="A7" s="44" t="s">
        <v>100</v>
      </c>
      <c r="B7" s="33">
        <f>'表二'!C261</f>
        <v>0</v>
      </c>
      <c r="C7" s="44"/>
      <c r="D7" s="44"/>
      <c r="E7" s="44"/>
      <c r="F7" s="44"/>
      <c r="G7" s="44"/>
      <c r="H7" s="44"/>
      <c r="I7" s="44"/>
      <c r="J7" s="44"/>
      <c r="K7" s="44"/>
      <c r="L7" s="98">
        <f t="shared" si="0"/>
      </c>
    </row>
    <row r="8" spans="1:12" ht="19.5" customHeight="1">
      <c r="A8" s="44" t="s">
        <v>103</v>
      </c>
      <c r="B8" s="33">
        <f>'表二'!C272</f>
        <v>100</v>
      </c>
      <c r="C8" s="44"/>
      <c r="D8" s="44">
        <v>100</v>
      </c>
      <c r="E8" s="44"/>
      <c r="F8" s="44"/>
      <c r="G8" s="44"/>
      <c r="H8" s="44"/>
      <c r="I8" s="44"/>
      <c r="J8" s="44"/>
      <c r="K8" s="44"/>
      <c r="L8" s="98">
        <f t="shared" si="0"/>
      </c>
    </row>
    <row r="9" spans="1:12" ht="19.5" customHeight="1">
      <c r="A9" s="44" t="s">
        <v>116</v>
      </c>
      <c r="B9" s="33">
        <f>'表二'!C391</f>
        <v>10</v>
      </c>
      <c r="C9" s="44"/>
      <c r="D9" s="44"/>
      <c r="E9" s="44"/>
      <c r="F9" s="44"/>
      <c r="G9" s="44"/>
      <c r="H9" s="44"/>
      <c r="I9" s="44"/>
      <c r="J9" s="44"/>
      <c r="K9" s="44">
        <v>10</v>
      </c>
      <c r="L9" s="98">
        <f t="shared" si="0"/>
      </c>
    </row>
    <row r="10" spans="1:12" ht="19.5" customHeight="1">
      <c r="A10" s="44" t="s">
        <v>127</v>
      </c>
      <c r="B10" s="33">
        <f>'表二'!C445</f>
        <v>0</v>
      </c>
      <c r="C10" s="44"/>
      <c r="D10" s="44"/>
      <c r="E10" s="44"/>
      <c r="F10" s="44"/>
      <c r="G10" s="44"/>
      <c r="H10" s="44"/>
      <c r="I10" s="44"/>
      <c r="J10" s="44"/>
      <c r="K10" s="44"/>
      <c r="L10" s="98">
        <f t="shared" si="0"/>
      </c>
    </row>
    <row r="11" spans="1:12" ht="19.5" customHeight="1">
      <c r="A11" s="44" t="s">
        <v>138</v>
      </c>
      <c r="B11" s="33">
        <f>'表二'!C501</f>
        <v>20</v>
      </c>
      <c r="C11" s="44"/>
      <c r="D11" s="44">
        <v>20</v>
      </c>
      <c r="E11" s="44"/>
      <c r="F11" s="44"/>
      <c r="G11" s="44"/>
      <c r="H11" s="44"/>
      <c r="I11" s="44"/>
      <c r="J11" s="44"/>
      <c r="K11" s="44"/>
      <c r="L11" s="98">
        <f t="shared" si="0"/>
      </c>
    </row>
    <row r="12" spans="1:12" ht="19.5" customHeight="1">
      <c r="A12" s="44" t="s">
        <v>144</v>
      </c>
      <c r="B12" s="33">
        <f>'表二'!C550</f>
        <v>207</v>
      </c>
      <c r="C12" s="44"/>
      <c r="D12" s="44"/>
      <c r="E12" s="44">
        <v>207</v>
      </c>
      <c r="F12" s="44"/>
      <c r="G12" s="44"/>
      <c r="H12" s="44"/>
      <c r="I12" s="44"/>
      <c r="J12" s="44"/>
      <c r="K12" s="44"/>
      <c r="L12" s="98">
        <f t="shared" si="0"/>
      </c>
    </row>
    <row r="13" spans="1:12" ht="19.5" customHeight="1">
      <c r="A13" s="44" t="s">
        <v>163</v>
      </c>
      <c r="B13" s="33">
        <f>'表二'!C666</f>
        <v>115</v>
      </c>
      <c r="C13" s="44"/>
      <c r="D13" s="44">
        <v>30</v>
      </c>
      <c r="E13" s="44">
        <v>85</v>
      </c>
      <c r="F13" s="44"/>
      <c r="G13" s="44"/>
      <c r="H13" s="44"/>
      <c r="I13" s="44"/>
      <c r="J13" s="44"/>
      <c r="K13" s="44"/>
      <c r="L13" s="98">
        <f t="shared" si="0"/>
      </c>
    </row>
    <row r="14" spans="1:12" ht="19.5" customHeight="1">
      <c r="A14" s="44" t="s">
        <v>176</v>
      </c>
      <c r="B14" s="33">
        <f>'表二'!C737</f>
        <v>110</v>
      </c>
      <c r="C14" s="44"/>
      <c r="D14" s="44">
        <v>110</v>
      </c>
      <c r="E14" s="44"/>
      <c r="F14" s="44"/>
      <c r="G14" s="44"/>
      <c r="H14" s="44"/>
      <c r="I14" s="44"/>
      <c r="J14" s="44"/>
      <c r="K14" s="44"/>
      <c r="L14" s="98">
        <f t="shared" si="0"/>
      </c>
    </row>
    <row r="15" spans="1:12" ht="19.5" customHeight="1">
      <c r="A15" s="44" t="s">
        <v>192</v>
      </c>
      <c r="B15" s="33">
        <f>'表二'!C809</f>
        <v>3235</v>
      </c>
      <c r="C15" s="44">
        <v>580</v>
      </c>
      <c r="D15" s="44">
        <v>950</v>
      </c>
      <c r="E15" s="44"/>
      <c r="F15" s="44"/>
      <c r="G15" s="44"/>
      <c r="H15" s="44"/>
      <c r="I15" s="44"/>
      <c r="J15" s="44">
        <v>950</v>
      </c>
      <c r="K15" s="44">
        <v>755</v>
      </c>
      <c r="L15" s="98">
        <f t="shared" si="0"/>
      </c>
    </row>
    <row r="16" spans="1:12" ht="19.5" customHeight="1">
      <c r="A16" s="44" t="s">
        <v>199</v>
      </c>
      <c r="B16" s="33">
        <f>'表二'!C829</f>
        <v>585</v>
      </c>
      <c r="C16" s="44">
        <v>276</v>
      </c>
      <c r="D16" s="44">
        <v>190</v>
      </c>
      <c r="E16" s="44"/>
      <c r="F16" s="44"/>
      <c r="G16" s="44"/>
      <c r="H16" s="44"/>
      <c r="I16" s="44"/>
      <c r="J16" s="44">
        <v>45</v>
      </c>
      <c r="K16" s="44">
        <v>74</v>
      </c>
      <c r="L16" s="98">
        <f t="shared" si="0"/>
      </c>
    </row>
    <row r="17" spans="1:12" ht="19.5" customHeight="1">
      <c r="A17" s="44" t="s">
        <v>210</v>
      </c>
      <c r="B17" s="33">
        <f>'表二'!C960</f>
        <v>50</v>
      </c>
      <c r="C17" s="44"/>
      <c r="D17" s="44"/>
      <c r="E17" s="44"/>
      <c r="F17" s="44"/>
      <c r="G17" s="44"/>
      <c r="H17" s="44"/>
      <c r="I17" s="44"/>
      <c r="J17" s="44">
        <v>50</v>
      </c>
      <c r="K17" s="44"/>
      <c r="L17" s="98">
        <f t="shared" si="0"/>
      </c>
    </row>
    <row r="18" spans="1:12" ht="19.5" customHeight="1">
      <c r="A18" s="7" t="s">
        <v>218</v>
      </c>
      <c r="B18" s="33">
        <f>'表二'!C1024</f>
        <v>60</v>
      </c>
      <c r="C18" s="44"/>
      <c r="D18" s="44">
        <v>50</v>
      </c>
      <c r="E18" s="44">
        <v>10</v>
      </c>
      <c r="F18" s="44"/>
      <c r="G18" s="44"/>
      <c r="H18" s="44"/>
      <c r="I18" s="44"/>
      <c r="J18" s="44"/>
      <c r="K18" s="44"/>
      <c r="L18" s="98">
        <f t="shared" si="0"/>
      </c>
    </row>
    <row r="19" spans="1:12" ht="19.5" customHeight="1">
      <c r="A19" s="7" t="s">
        <v>227</v>
      </c>
      <c r="B19" s="33">
        <f>'表二'!C1098</f>
        <v>0</v>
      </c>
      <c r="C19" s="44"/>
      <c r="D19" s="44"/>
      <c r="E19" s="44"/>
      <c r="F19" s="44"/>
      <c r="G19" s="44"/>
      <c r="H19" s="44"/>
      <c r="I19" s="44"/>
      <c r="J19" s="44"/>
      <c r="K19" s="44"/>
      <c r="L19" s="98">
        <f t="shared" si="0"/>
      </c>
    </row>
    <row r="20" spans="1:12" ht="19.5" customHeight="1">
      <c r="A20" s="67" t="s">
        <v>232</v>
      </c>
      <c r="B20" s="33">
        <f>'表二'!C1125</f>
        <v>0</v>
      </c>
      <c r="C20" s="44"/>
      <c r="D20" s="44"/>
      <c r="E20" s="44"/>
      <c r="F20" s="44"/>
      <c r="G20" s="44"/>
      <c r="H20" s="44"/>
      <c r="I20" s="44"/>
      <c r="J20" s="44"/>
      <c r="K20" s="44"/>
      <c r="L20" s="98">
        <f t="shared" si="0"/>
      </c>
    </row>
    <row r="21" spans="1:12" ht="19.5" customHeight="1">
      <c r="A21" s="7" t="s">
        <v>236</v>
      </c>
      <c r="B21" s="33">
        <f>'表二'!C1140</f>
        <v>0</v>
      </c>
      <c r="C21" s="44"/>
      <c r="D21" s="44"/>
      <c r="E21" s="44"/>
      <c r="F21" s="44"/>
      <c r="G21" s="44"/>
      <c r="H21" s="44"/>
      <c r="I21" s="44"/>
      <c r="J21" s="44"/>
      <c r="K21" s="44"/>
      <c r="L21" s="98">
        <f t="shared" si="0"/>
      </c>
    </row>
    <row r="22" spans="1:12" ht="19.5" customHeight="1">
      <c r="A22" s="7" t="s">
        <v>245</v>
      </c>
      <c r="B22" s="33">
        <f>'表二'!C1150</f>
        <v>0</v>
      </c>
      <c r="C22" s="44"/>
      <c r="D22" s="44"/>
      <c r="E22" s="44"/>
      <c r="F22" s="44"/>
      <c r="G22" s="44"/>
      <c r="H22" s="44"/>
      <c r="I22" s="44"/>
      <c r="J22" s="44"/>
      <c r="K22" s="44"/>
      <c r="L22" s="98">
        <f t="shared" si="0"/>
      </c>
    </row>
    <row r="23" spans="1:12" ht="19.5" customHeight="1">
      <c r="A23" s="7" t="s">
        <v>252</v>
      </c>
      <c r="B23" s="33">
        <f>'表二'!C1229</f>
        <v>60</v>
      </c>
      <c r="C23" s="44"/>
      <c r="D23" s="44"/>
      <c r="E23" s="44">
        <v>60</v>
      </c>
      <c r="F23" s="44"/>
      <c r="G23" s="44"/>
      <c r="H23" s="44"/>
      <c r="I23" s="44"/>
      <c r="J23" s="44"/>
      <c r="K23" s="44"/>
      <c r="L23" s="98">
        <f t="shared" si="0"/>
      </c>
    </row>
    <row r="24" spans="1:12" ht="19.5" customHeight="1">
      <c r="A24" s="7" t="s">
        <v>256</v>
      </c>
      <c r="B24" s="33">
        <f>'表二'!C1247</f>
        <v>0</v>
      </c>
      <c r="C24" s="44"/>
      <c r="D24" s="44"/>
      <c r="E24" s="44"/>
      <c r="F24" s="44"/>
      <c r="G24" s="44"/>
      <c r="H24" s="44"/>
      <c r="I24" s="44"/>
      <c r="J24" s="44"/>
      <c r="K24" s="44"/>
      <c r="L24" s="98">
        <f t="shared" si="0"/>
      </c>
    </row>
    <row r="25" spans="1:12" ht="19.5" customHeight="1">
      <c r="A25" s="67" t="s">
        <v>262</v>
      </c>
      <c r="B25" s="33">
        <f>'表二'!C1300</f>
        <v>0</v>
      </c>
      <c r="C25" s="44"/>
      <c r="D25" s="44"/>
      <c r="E25" s="44"/>
      <c r="F25" s="44"/>
      <c r="G25" s="44"/>
      <c r="H25" s="44"/>
      <c r="I25" s="44"/>
      <c r="J25" s="44"/>
      <c r="K25" s="44"/>
      <c r="L25" s="98">
        <f t="shared" si="0"/>
      </c>
    </row>
    <row r="26" spans="1:12" ht="19.5" customHeight="1">
      <c r="A26" s="7" t="s">
        <v>263</v>
      </c>
      <c r="B26" s="33">
        <f>'表二'!C1301</f>
        <v>0</v>
      </c>
      <c r="C26" s="44"/>
      <c r="D26" s="44"/>
      <c r="E26" s="44"/>
      <c r="F26" s="44"/>
      <c r="G26" s="44"/>
      <c r="H26" s="44"/>
      <c r="I26" s="44"/>
      <c r="J26" s="44"/>
      <c r="K26" s="44"/>
      <c r="L26" s="98">
        <f t="shared" si="0"/>
      </c>
    </row>
    <row r="27" spans="1:12" ht="19.5" customHeight="1">
      <c r="A27" s="7" t="s">
        <v>265</v>
      </c>
      <c r="B27" s="33">
        <f>'表二'!C1307</f>
        <v>0</v>
      </c>
      <c r="C27" s="44"/>
      <c r="D27" s="44"/>
      <c r="E27" s="44"/>
      <c r="F27" s="44"/>
      <c r="G27" s="44"/>
      <c r="H27" s="44"/>
      <c r="I27" s="44"/>
      <c r="J27" s="44"/>
      <c r="K27" s="44"/>
      <c r="L27" s="98">
        <f t="shared" si="0"/>
      </c>
    </row>
    <row r="28" spans="1:12" ht="19.5" customHeight="1">
      <c r="A28" s="44" t="s">
        <v>266</v>
      </c>
      <c r="B28" s="33">
        <f>'表二'!C1309</f>
        <v>0</v>
      </c>
      <c r="C28" s="44"/>
      <c r="D28" s="44"/>
      <c r="E28" s="44"/>
      <c r="F28" s="44"/>
      <c r="G28" s="44"/>
      <c r="H28" s="44"/>
      <c r="I28" s="44"/>
      <c r="J28" s="44"/>
      <c r="K28" s="44"/>
      <c r="L28" s="98">
        <f t="shared" si="0"/>
      </c>
    </row>
    <row r="29" spans="1:11" ht="19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2" ht="19.5" customHeight="1">
      <c r="A30" s="44" t="s">
        <v>274</v>
      </c>
      <c r="B30" s="33">
        <f>'表三'!F7</f>
        <v>7636</v>
      </c>
      <c r="C30" s="44"/>
      <c r="D30" s="44"/>
      <c r="E30" s="44"/>
      <c r="F30" s="44"/>
      <c r="G30" s="33">
        <f>'表三'!F7</f>
        <v>7636</v>
      </c>
      <c r="H30" s="44"/>
      <c r="I30" s="44"/>
      <c r="J30" s="44"/>
      <c r="K30" s="44"/>
      <c r="L30" s="98">
        <f t="shared" si="0"/>
      </c>
    </row>
    <row r="31" spans="1:11" ht="19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2" ht="19.5" customHeight="1">
      <c r="A32" s="45" t="s">
        <v>328</v>
      </c>
      <c r="B32" s="33">
        <f>SUM(B5:B28,B30)</f>
        <v>13463</v>
      </c>
      <c r="C32" s="33">
        <f aca="true" t="shared" si="1" ref="C32:K32">SUM(C5:C28,C30)</f>
        <v>1616</v>
      </c>
      <c r="D32" s="33">
        <f t="shared" si="1"/>
        <v>1720</v>
      </c>
      <c r="E32" s="33">
        <f t="shared" si="1"/>
        <v>537</v>
      </c>
      <c r="F32" s="33">
        <f t="shared" si="1"/>
        <v>0</v>
      </c>
      <c r="G32" s="33">
        <f t="shared" si="1"/>
        <v>7636</v>
      </c>
      <c r="H32" s="33">
        <f t="shared" si="1"/>
        <v>0</v>
      </c>
      <c r="I32" s="33">
        <f t="shared" si="1"/>
        <v>0</v>
      </c>
      <c r="J32" s="33">
        <f t="shared" si="1"/>
        <v>1065</v>
      </c>
      <c r="K32" s="33">
        <f t="shared" si="1"/>
        <v>889</v>
      </c>
      <c r="L32" s="98">
        <f t="shared" si="0"/>
      </c>
    </row>
  </sheetData>
  <sheetProtection password="CA80" sheet="1"/>
  <mergeCells count="1">
    <mergeCell ref="A2:K2"/>
  </mergeCells>
  <printOptions horizontalCentered="1"/>
  <pageMargins left="0.4724409448818898" right="0.4724409448818898" top="0.4724409448818898" bottom="0.35433070866141736" header="0.11811023622047245" footer="0.1181102362204724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2"/>
  <sheetViews>
    <sheetView showGridLines="0" showZeros="0" zoomScalePageLayoutView="0" workbookViewId="0" topLeftCell="A1">
      <selection activeCell="A10" sqref="A10"/>
    </sheetView>
  </sheetViews>
  <sheetFormatPr defaultColWidth="5.75390625" defaultRowHeight="14.25"/>
  <cols>
    <col min="1" max="1" width="14.25390625" style="68" customWidth="1"/>
    <col min="2" max="2" width="6.75390625" style="68" customWidth="1"/>
    <col min="3" max="3" width="5.125" style="68" customWidth="1"/>
    <col min="4" max="16" width="5.625" style="68" customWidth="1"/>
    <col min="17" max="17" width="4.75390625" style="68" customWidth="1"/>
    <col min="18" max="19" width="5.625" style="68" customWidth="1"/>
    <col min="20" max="20" width="5.875" style="68" customWidth="1"/>
    <col min="21" max="21" width="4.50390625" style="68" customWidth="1"/>
    <col min="22" max="25" width="5.625" style="68" customWidth="1"/>
    <col min="26" max="26" width="5.00390625" style="68" customWidth="1"/>
    <col min="27" max="27" width="5.00390625" style="69" customWidth="1"/>
    <col min="28" max="28" width="5.625" style="68" customWidth="1"/>
    <col min="29" max="16384" width="5.75390625" style="68" customWidth="1"/>
  </cols>
  <sheetData>
    <row r="1" ht="14.25">
      <c r="A1" s="39" t="s">
        <v>353</v>
      </c>
    </row>
    <row r="2" spans="1:27" ht="33.75" customHeight="1">
      <c r="A2" s="103" t="s">
        <v>437</v>
      </c>
      <c r="B2" s="103" t="s">
        <v>392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68"/>
    </row>
    <row r="3" spans="1:28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0" t="s">
        <v>36</v>
      </c>
    </row>
    <row r="4" spans="1:28" ht="31.5" customHeight="1">
      <c r="A4" s="101" t="s">
        <v>354</v>
      </c>
      <c r="B4" s="72" t="s">
        <v>355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2"/>
    </row>
    <row r="5" spans="1:28" ht="16.5" customHeight="1">
      <c r="A5" s="102"/>
      <c r="B5" s="119" t="s">
        <v>67</v>
      </c>
      <c r="C5" s="116" t="s">
        <v>356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00"/>
      <c r="T5" s="116" t="s">
        <v>357</v>
      </c>
      <c r="U5" s="117"/>
      <c r="V5" s="117"/>
      <c r="W5" s="117"/>
      <c r="X5" s="117"/>
      <c r="Y5" s="117"/>
      <c r="Z5" s="117"/>
      <c r="AA5" s="117"/>
      <c r="AB5" s="100"/>
    </row>
    <row r="6" spans="1:28" s="75" customFormat="1" ht="72.75" customHeight="1">
      <c r="A6" s="118"/>
      <c r="B6" s="120"/>
      <c r="C6" s="74" t="s">
        <v>358</v>
      </c>
      <c r="D6" s="74" t="s">
        <v>359</v>
      </c>
      <c r="E6" s="74" t="s">
        <v>360</v>
      </c>
      <c r="F6" s="74" t="s">
        <v>361</v>
      </c>
      <c r="G6" s="74" t="s">
        <v>362</v>
      </c>
      <c r="H6" s="74" t="s">
        <v>363</v>
      </c>
      <c r="I6" s="74" t="s">
        <v>364</v>
      </c>
      <c r="J6" s="74" t="s">
        <v>365</v>
      </c>
      <c r="K6" s="74" t="s">
        <v>366</v>
      </c>
      <c r="L6" s="74" t="s">
        <v>367</v>
      </c>
      <c r="M6" s="74" t="s">
        <v>368</v>
      </c>
      <c r="N6" s="74" t="s">
        <v>369</v>
      </c>
      <c r="O6" s="74" t="s">
        <v>370</v>
      </c>
      <c r="P6" s="74" t="s">
        <v>371</v>
      </c>
      <c r="Q6" s="74" t="s">
        <v>372</v>
      </c>
      <c r="R6" s="74" t="s">
        <v>373</v>
      </c>
      <c r="S6" s="74" t="s">
        <v>374</v>
      </c>
      <c r="T6" s="74" t="s">
        <v>358</v>
      </c>
      <c r="U6" s="74" t="s">
        <v>375</v>
      </c>
      <c r="V6" s="74" t="s">
        <v>376</v>
      </c>
      <c r="W6" s="74" t="s">
        <v>377</v>
      </c>
      <c r="X6" s="74" t="s">
        <v>378</v>
      </c>
      <c r="Y6" s="74" t="s">
        <v>379</v>
      </c>
      <c r="Z6" s="74" t="s">
        <v>380</v>
      </c>
      <c r="AA6" s="74" t="s">
        <v>381</v>
      </c>
      <c r="AB6" s="74" t="s">
        <v>382</v>
      </c>
    </row>
    <row r="7" spans="1:28" s="79" customFormat="1" ht="15.75" customHeight="1">
      <c r="A7" s="76" t="s">
        <v>383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8"/>
      <c r="AB7" s="77"/>
    </row>
    <row r="8" spans="1:28" s="79" customFormat="1" ht="15.75" customHeight="1">
      <c r="A8" s="76" t="s">
        <v>384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7"/>
    </row>
    <row r="9" spans="1:28" s="79" customFormat="1" ht="15.75" customHeight="1">
      <c r="A9" s="80" t="s">
        <v>385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8"/>
      <c r="AB9" s="77"/>
    </row>
    <row r="10" spans="1:28" s="79" customFormat="1" ht="15.75" customHeight="1">
      <c r="A10" s="76" t="s">
        <v>1287</v>
      </c>
      <c r="B10" s="33">
        <f>'表一'!C33</f>
        <v>12050</v>
      </c>
      <c r="C10" s="33">
        <f>'表一'!C5</f>
        <v>11595</v>
      </c>
      <c r="D10" s="33">
        <f>'表一'!C6</f>
        <v>4400</v>
      </c>
      <c r="E10" s="33">
        <f>'表一'!C7</f>
        <v>0</v>
      </c>
      <c r="F10" s="33">
        <f>'表一'!C8</f>
        <v>2800</v>
      </c>
      <c r="G10" s="33">
        <f>'表一'!C9</f>
        <v>0</v>
      </c>
      <c r="H10" s="33">
        <f>'表一'!C10</f>
        <v>500</v>
      </c>
      <c r="I10" s="33">
        <f>'表一'!C11</f>
        <v>10</v>
      </c>
      <c r="J10" s="33">
        <f>'表一'!C12</f>
        <v>800</v>
      </c>
      <c r="K10" s="33">
        <f>'表一'!C13</f>
        <v>300</v>
      </c>
      <c r="L10" s="33">
        <f>'表一'!C14</f>
        <v>180</v>
      </c>
      <c r="M10" s="33">
        <f>'表一'!C15</f>
        <v>900</v>
      </c>
      <c r="N10" s="33">
        <f>'表一'!C16</f>
        <v>1600</v>
      </c>
      <c r="O10" s="33">
        <f>'表一'!C17</f>
        <v>5</v>
      </c>
      <c r="P10" s="33">
        <f>'表一'!C18</f>
        <v>100</v>
      </c>
      <c r="Q10" s="33">
        <f>'表一'!C19</f>
        <v>0</v>
      </c>
      <c r="R10" s="33">
        <f>'表一'!C20</f>
        <v>0</v>
      </c>
      <c r="S10" s="33">
        <f>'表一'!C21</f>
        <v>0</v>
      </c>
      <c r="T10" s="33">
        <f>'表一'!C22</f>
        <v>455</v>
      </c>
      <c r="U10" s="33">
        <f>'表一'!C23</f>
        <v>0</v>
      </c>
      <c r="V10" s="33">
        <f>'表一'!C24</f>
        <v>0</v>
      </c>
      <c r="W10" s="33">
        <f>'表一'!C25</f>
        <v>0</v>
      </c>
      <c r="X10" s="33">
        <f>'表一'!C26</f>
        <v>0</v>
      </c>
      <c r="Y10" s="33">
        <f>'表一'!C27</f>
        <v>0</v>
      </c>
      <c r="Z10" s="33">
        <f>'表一'!C28</f>
        <v>0</v>
      </c>
      <c r="AA10" s="33">
        <f>'表一'!C29</f>
        <v>0</v>
      </c>
      <c r="AB10" s="33">
        <f>'表一'!C30</f>
        <v>455</v>
      </c>
    </row>
    <row r="11" spans="1:28" s="79" customFormat="1" ht="15.75" customHeight="1">
      <c r="A11" s="76" t="s">
        <v>384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  <c r="AB11" s="81"/>
    </row>
    <row r="12" spans="1:28" s="79" customFormat="1" ht="15.75" customHeight="1">
      <c r="A12" s="76" t="s">
        <v>387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  <c r="AB12" s="81"/>
    </row>
    <row r="13" spans="1:28" s="79" customFormat="1" ht="15.75" customHeight="1">
      <c r="A13" s="83" t="s">
        <v>388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1"/>
    </row>
    <row r="14" spans="1:28" s="79" customFormat="1" ht="15.75" customHeight="1">
      <c r="A14" s="83" t="s">
        <v>389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1"/>
    </row>
    <row r="15" spans="1:28" s="79" customFormat="1" ht="15.75" customHeight="1">
      <c r="A15" s="83" t="s">
        <v>390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  <c r="AB15" s="81"/>
    </row>
    <row r="16" spans="1:28" s="79" customFormat="1" ht="15.75" customHeight="1">
      <c r="A16" s="84" t="s">
        <v>389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81"/>
    </row>
    <row r="17" spans="1:28" s="79" customFormat="1" ht="15.75" customHeight="1">
      <c r="A17" s="76" t="s">
        <v>386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  <c r="AB17" s="81"/>
    </row>
    <row r="18" spans="1:28" s="79" customFormat="1" ht="15.75" customHeight="1">
      <c r="A18" s="84" t="s">
        <v>389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B18" s="81"/>
    </row>
    <row r="19" spans="1:28" s="79" customFormat="1" ht="15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  <c r="AB19" s="81"/>
    </row>
    <row r="20" spans="1:28" s="79" customFormat="1" ht="15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2"/>
      <c r="AB20" s="81"/>
    </row>
    <row r="21" spans="1:28" s="79" customFormat="1" ht="15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/>
      <c r="AB21" s="81"/>
    </row>
    <row r="22" spans="1:28" s="79" customFormat="1" ht="15.7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2"/>
      <c r="AB22" s="81"/>
    </row>
    <row r="23" spans="1:28" s="79" customFormat="1" ht="15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2"/>
      <c r="AB23" s="81"/>
    </row>
    <row r="24" spans="1:28" s="79" customFormat="1" ht="15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  <c r="AB24" s="81"/>
    </row>
    <row r="25" spans="1:28" s="79" customFormat="1" ht="15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2"/>
      <c r="AB25" s="81"/>
    </row>
    <row r="26" spans="1:28" s="79" customFormat="1" ht="15.7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2"/>
      <c r="AB26" s="81"/>
    </row>
    <row r="27" spans="1:28" s="79" customFormat="1" ht="15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2"/>
      <c r="AB27" s="81"/>
    </row>
    <row r="28" spans="1:28" s="79" customFormat="1" ht="15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2"/>
      <c r="AB28" s="81"/>
    </row>
    <row r="29" spans="1:28" s="79" customFormat="1" ht="15.7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2"/>
      <c r="AB29" s="81"/>
    </row>
    <row r="30" spans="1:28" s="79" customFormat="1" ht="15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2"/>
      <c r="AB30" s="81"/>
    </row>
    <row r="31" spans="1:28" s="79" customFormat="1" ht="15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2"/>
      <c r="AB31" s="81"/>
    </row>
    <row r="32" spans="1:28" s="79" customFormat="1" ht="15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2"/>
      <c r="AB32" s="81"/>
    </row>
  </sheetData>
  <sheetProtection password="CA80" sheet="1"/>
  <mergeCells count="5">
    <mergeCell ref="A2:Z2"/>
    <mergeCell ref="C5:S5"/>
    <mergeCell ref="T5:AB5"/>
    <mergeCell ref="A4:A6"/>
    <mergeCell ref="B5:B6"/>
  </mergeCells>
  <printOptions horizontalCentered="1" verticalCentered="1"/>
  <pageMargins left="0.1968503937007874" right="0.1968503937007874" top="0.5905511811023623" bottom="0.4724409448818898" header="0.31496062992125984" footer="0.31496062992125984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9"/>
  <sheetViews>
    <sheetView showGridLines="0" showZeros="0" zoomScalePageLayoutView="0" workbookViewId="0" topLeftCell="A1">
      <selection activeCell="L5" sqref="L5:L6"/>
    </sheetView>
  </sheetViews>
  <sheetFormatPr defaultColWidth="5.75390625" defaultRowHeight="14.25"/>
  <cols>
    <col min="1" max="1" width="14.375" style="68" customWidth="1"/>
    <col min="2" max="2" width="7.50390625" style="68" customWidth="1"/>
    <col min="3" max="5" width="5.625" style="68" customWidth="1"/>
    <col min="6" max="6" width="5.75390625" style="68" customWidth="1"/>
    <col min="7" max="9" width="5.625" style="68" customWidth="1"/>
    <col min="10" max="15" width="5.375" style="68" customWidth="1"/>
    <col min="16" max="16" width="5.375" style="69" customWidth="1"/>
    <col min="17" max="25" width="5.375" style="68" customWidth="1"/>
    <col min="26" max="16384" width="5.75390625" style="68" customWidth="1"/>
  </cols>
  <sheetData>
    <row r="1" ht="14.25">
      <c r="A1" s="39" t="s">
        <v>391</v>
      </c>
    </row>
    <row r="2" spans="1:26" ht="33.75" customHeight="1">
      <c r="A2" s="103" t="s">
        <v>437</v>
      </c>
      <c r="B2" s="103" t="s">
        <v>392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5" ht="16.5" customHeight="1">
      <c r="A3" s="70"/>
      <c r="B3" s="70" t="s">
        <v>17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0"/>
      <c r="R3" s="70"/>
      <c r="S3" s="70"/>
      <c r="T3" s="70"/>
      <c r="U3" s="70"/>
      <c r="V3" s="70"/>
      <c r="W3" s="70"/>
      <c r="X3" s="70"/>
      <c r="Y3" s="70" t="s">
        <v>36</v>
      </c>
    </row>
    <row r="4" spans="1:25" ht="31.5" customHeight="1">
      <c r="A4" s="101" t="s">
        <v>354</v>
      </c>
      <c r="B4" s="72" t="s">
        <v>393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2"/>
      <c r="R4" s="72"/>
      <c r="S4" s="72"/>
      <c r="T4" s="72"/>
      <c r="U4" s="72"/>
      <c r="V4" s="72"/>
      <c r="W4" s="72"/>
      <c r="X4" s="72"/>
      <c r="Y4" s="72"/>
    </row>
    <row r="5" spans="1:25" ht="16.5" customHeight="1">
      <c r="A5" s="102"/>
      <c r="B5" s="119" t="s">
        <v>394</v>
      </c>
      <c r="C5" s="121" t="s">
        <v>395</v>
      </c>
      <c r="D5" s="121" t="s">
        <v>396</v>
      </c>
      <c r="E5" s="121" t="s">
        <v>397</v>
      </c>
      <c r="F5" s="121" t="s">
        <v>398</v>
      </c>
      <c r="G5" s="121" t="s">
        <v>399</v>
      </c>
      <c r="H5" s="121" t="s">
        <v>400</v>
      </c>
      <c r="I5" s="121" t="s">
        <v>401</v>
      </c>
      <c r="J5" s="121" t="s">
        <v>402</v>
      </c>
      <c r="K5" s="121" t="s">
        <v>403</v>
      </c>
      <c r="L5" s="121" t="s">
        <v>404</v>
      </c>
      <c r="M5" s="121" t="s">
        <v>405</v>
      </c>
      <c r="N5" s="121" t="s">
        <v>406</v>
      </c>
      <c r="O5" s="121" t="s">
        <v>407</v>
      </c>
      <c r="P5" s="121" t="s">
        <v>408</v>
      </c>
      <c r="Q5" s="121" t="s">
        <v>409</v>
      </c>
      <c r="R5" s="121" t="s">
        <v>410</v>
      </c>
      <c r="S5" s="121" t="s">
        <v>411</v>
      </c>
      <c r="T5" s="122" t="s">
        <v>412</v>
      </c>
      <c r="U5" s="122" t="s">
        <v>413</v>
      </c>
      <c r="V5" s="124" t="s">
        <v>414</v>
      </c>
      <c r="W5" s="121" t="s">
        <v>415</v>
      </c>
      <c r="X5" s="121" t="s">
        <v>416</v>
      </c>
      <c r="Y5" s="121" t="s">
        <v>417</v>
      </c>
    </row>
    <row r="6" spans="1:25" s="75" customFormat="1" ht="72.75" customHeight="1">
      <c r="A6" s="118"/>
      <c r="B6" s="120"/>
      <c r="C6" s="121"/>
      <c r="D6" s="121" t="s">
        <v>418</v>
      </c>
      <c r="E6" s="121" t="s">
        <v>419</v>
      </c>
      <c r="F6" s="121"/>
      <c r="G6" s="121" t="s">
        <v>420</v>
      </c>
      <c r="H6" s="121" t="s">
        <v>421</v>
      </c>
      <c r="I6" s="121" t="s">
        <v>422</v>
      </c>
      <c r="J6" s="121" t="s">
        <v>423</v>
      </c>
      <c r="K6" s="121" t="s">
        <v>424</v>
      </c>
      <c r="L6" s="121" t="s">
        <v>425</v>
      </c>
      <c r="M6" s="121" t="s">
        <v>426</v>
      </c>
      <c r="N6" s="121" t="s">
        <v>427</v>
      </c>
      <c r="O6" s="121" t="s">
        <v>428</v>
      </c>
      <c r="P6" s="121" t="s">
        <v>429</v>
      </c>
      <c r="Q6" s="121" t="s">
        <v>430</v>
      </c>
      <c r="R6" s="121" t="s">
        <v>431</v>
      </c>
      <c r="S6" s="121" t="s">
        <v>432</v>
      </c>
      <c r="T6" s="123"/>
      <c r="U6" s="123"/>
      <c r="V6" s="124" t="s">
        <v>433</v>
      </c>
      <c r="W6" s="121"/>
      <c r="X6" s="121" t="s">
        <v>434</v>
      </c>
      <c r="Y6" s="121" t="s">
        <v>435</v>
      </c>
    </row>
    <row r="7" spans="1:25" s="79" customFormat="1" ht="15.75" customHeight="1">
      <c r="A7" s="76" t="s">
        <v>383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77"/>
      <c r="R7" s="77"/>
      <c r="S7" s="77"/>
      <c r="T7" s="77"/>
      <c r="U7" s="77"/>
      <c r="V7" s="77"/>
      <c r="W7" s="77"/>
      <c r="X7" s="77"/>
      <c r="Y7" s="77"/>
    </row>
    <row r="8" spans="1:25" s="79" customFormat="1" ht="15.75" customHeight="1">
      <c r="A8" s="76" t="s">
        <v>384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  <c r="Q8" s="77"/>
      <c r="R8" s="77"/>
      <c r="S8" s="77"/>
      <c r="T8" s="77"/>
      <c r="U8" s="77"/>
      <c r="V8" s="77"/>
      <c r="W8" s="77"/>
      <c r="X8" s="77"/>
      <c r="Y8" s="77"/>
    </row>
    <row r="9" spans="1:25" s="79" customFormat="1" ht="15.75" customHeight="1">
      <c r="A9" s="80" t="s">
        <v>385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77"/>
      <c r="R9" s="77"/>
      <c r="S9" s="77"/>
      <c r="T9" s="77"/>
      <c r="U9" s="77"/>
      <c r="V9" s="77"/>
      <c r="W9" s="77"/>
      <c r="X9" s="77"/>
      <c r="Y9" s="77"/>
    </row>
    <row r="10" spans="1:25" s="79" customFormat="1" ht="15.75" customHeight="1">
      <c r="A10" s="76" t="s">
        <v>1287</v>
      </c>
      <c r="B10" s="33">
        <f>'表二'!C1314</f>
        <v>5827</v>
      </c>
      <c r="C10" s="33">
        <f>'表二'!C5</f>
        <v>1275</v>
      </c>
      <c r="D10" s="33">
        <f>'表二'!C258</f>
        <v>0</v>
      </c>
      <c r="E10" s="33">
        <f>'表二'!C261</f>
        <v>0</v>
      </c>
      <c r="F10" s="33">
        <f>'表二'!C272</f>
        <v>100</v>
      </c>
      <c r="G10" s="33">
        <f>'表二'!C391</f>
        <v>10</v>
      </c>
      <c r="H10" s="33">
        <f>'表二'!C445</f>
        <v>0</v>
      </c>
      <c r="I10" s="33">
        <f>'表二'!C501</f>
        <v>20</v>
      </c>
      <c r="J10" s="33">
        <f>'表二'!C550</f>
        <v>207</v>
      </c>
      <c r="K10" s="33">
        <f>'表二'!C666</f>
        <v>115</v>
      </c>
      <c r="L10" s="33">
        <f>'表二'!C737</f>
        <v>110</v>
      </c>
      <c r="M10" s="33">
        <f>'表二'!C809</f>
        <v>3235</v>
      </c>
      <c r="N10" s="33">
        <f>'表二'!C829</f>
        <v>585</v>
      </c>
      <c r="O10" s="33">
        <f>'表二'!C960</f>
        <v>50</v>
      </c>
      <c r="P10" s="33">
        <f>'表二'!C1024</f>
        <v>60</v>
      </c>
      <c r="Q10" s="33">
        <f>'表二'!C1098</f>
        <v>0</v>
      </c>
      <c r="R10" s="33">
        <f>'表二'!C1125</f>
        <v>0</v>
      </c>
      <c r="S10" s="33">
        <f>'表二'!C1140</f>
        <v>0</v>
      </c>
      <c r="T10" s="33">
        <f>'表二'!C1150</f>
        <v>0</v>
      </c>
      <c r="U10" s="33">
        <f>'表二'!C1229</f>
        <v>60</v>
      </c>
      <c r="V10" s="33">
        <f>'表二'!C1247</f>
        <v>0</v>
      </c>
      <c r="W10" s="33">
        <f>'表二'!C1301</f>
        <v>0</v>
      </c>
      <c r="X10" s="33">
        <f>'表二'!C1307</f>
        <v>0</v>
      </c>
      <c r="Y10" s="33">
        <f>'表二'!C1309</f>
        <v>0</v>
      </c>
    </row>
    <row r="11" spans="1:25" s="79" customFormat="1" ht="15.75" customHeight="1">
      <c r="A11" s="76" t="s">
        <v>384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  <c r="Q11" s="81"/>
      <c r="R11" s="81"/>
      <c r="S11" s="81"/>
      <c r="T11" s="81"/>
      <c r="U11" s="81"/>
      <c r="V11" s="81"/>
      <c r="W11" s="81"/>
      <c r="X11" s="81"/>
      <c r="Y11" s="81"/>
    </row>
    <row r="12" spans="1:25" s="79" customFormat="1" ht="15.75" customHeight="1">
      <c r="A12" s="76" t="s">
        <v>387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  <c r="Q12" s="81"/>
      <c r="R12" s="81"/>
      <c r="S12" s="81"/>
      <c r="T12" s="81"/>
      <c r="U12" s="81"/>
      <c r="V12" s="81"/>
      <c r="W12" s="81"/>
      <c r="X12" s="81"/>
      <c r="Y12" s="81"/>
    </row>
    <row r="13" spans="1:25" s="79" customFormat="1" ht="15.75" customHeight="1">
      <c r="A13" s="83" t="s">
        <v>388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81"/>
      <c r="R13" s="81"/>
      <c r="S13" s="81"/>
      <c r="T13" s="81"/>
      <c r="U13" s="81"/>
      <c r="V13" s="81"/>
      <c r="W13" s="81"/>
      <c r="X13" s="81"/>
      <c r="Y13" s="81"/>
    </row>
    <row r="14" spans="1:25" s="79" customFormat="1" ht="15.75" customHeight="1">
      <c r="A14" s="83" t="s">
        <v>389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81"/>
      <c r="R14" s="81"/>
      <c r="S14" s="81"/>
      <c r="T14" s="81"/>
      <c r="U14" s="81"/>
      <c r="V14" s="81"/>
      <c r="W14" s="81"/>
      <c r="X14" s="81"/>
      <c r="Y14" s="81"/>
    </row>
    <row r="15" spans="1:25" s="79" customFormat="1" ht="15.75" customHeight="1">
      <c r="A15" s="83" t="s">
        <v>390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1"/>
      <c r="R15" s="81"/>
      <c r="S15" s="81"/>
      <c r="T15" s="81"/>
      <c r="U15" s="81"/>
      <c r="V15" s="81"/>
      <c r="W15" s="81"/>
      <c r="X15" s="81"/>
      <c r="Y15" s="81"/>
    </row>
    <row r="16" spans="1:25" s="79" customFormat="1" ht="15.75" customHeight="1">
      <c r="A16" s="84" t="s">
        <v>389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1"/>
      <c r="R16" s="81"/>
      <c r="S16" s="81"/>
      <c r="T16" s="81"/>
      <c r="U16" s="81"/>
      <c r="V16" s="81"/>
      <c r="W16" s="81"/>
      <c r="X16" s="81"/>
      <c r="Y16" s="81"/>
    </row>
    <row r="17" spans="1:25" s="79" customFormat="1" ht="15.75" customHeight="1">
      <c r="A17" s="76" t="s">
        <v>386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  <c r="Q17" s="81"/>
      <c r="R17" s="81"/>
      <c r="S17" s="81"/>
      <c r="T17" s="81"/>
      <c r="U17" s="81"/>
      <c r="V17" s="81"/>
      <c r="W17" s="81"/>
      <c r="X17" s="81"/>
      <c r="Y17" s="81"/>
    </row>
    <row r="18" spans="1:25" s="79" customFormat="1" ht="15.75" customHeight="1">
      <c r="A18" s="84" t="s">
        <v>389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81"/>
      <c r="R18" s="81"/>
      <c r="S18" s="81"/>
      <c r="T18" s="81"/>
      <c r="U18" s="81"/>
      <c r="V18" s="81"/>
      <c r="W18" s="81"/>
      <c r="X18" s="81"/>
      <c r="Y18" s="81"/>
    </row>
    <row r="19" spans="1:25" s="79" customFormat="1" ht="15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81"/>
      <c r="R19" s="81"/>
      <c r="S19" s="81"/>
      <c r="T19" s="81"/>
      <c r="U19" s="81"/>
      <c r="V19" s="81"/>
      <c r="W19" s="81"/>
      <c r="X19" s="81"/>
      <c r="Y19" s="81"/>
    </row>
    <row r="20" spans="1:25" s="79" customFormat="1" ht="15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81"/>
      <c r="R20" s="81"/>
      <c r="S20" s="81"/>
      <c r="T20" s="81"/>
      <c r="U20" s="81"/>
      <c r="V20" s="81"/>
      <c r="W20" s="81"/>
      <c r="X20" s="81"/>
      <c r="Y20" s="81"/>
    </row>
    <row r="21" spans="1:25" s="79" customFormat="1" ht="15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81"/>
      <c r="R21" s="81"/>
      <c r="S21" s="81"/>
      <c r="T21" s="81"/>
      <c r="U21" s="81"/>
      <c r="V21" s="81"/>
      <c r="W21" s="81"/>
      <c r="X21" s="81"/>
      <c r="Y21" s="81"/>
    </row>
    <row r="22" spans="1:25" s="79" customFormat="1" ht="15.7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81"/>
      <c r="R22" s="81"/>
      <c r="S22" s="81"/>
      <c r="T22" s="81"/>
      <c r="U22" s="81"/>
      <c r="V22" s="81"/>
      <c r="W22" s="81"/>
      <c r="X22" s="81"/>
      <c r="Y22" s="81"/>
    </row>
    <row r="23" spans="1:25" s="79" customFormat="1" ht="15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81"/>
      <c r="R23" s="81"/>
      <c r="S23" s="81"/>
      <c r="T23" s="81"/>
      <c r="U23" s="81"/>
      <c r="V23" s="81"/>
      <c r="W23" s="81"/>
      <c r="X23" s="81"/>
      <c r="Y23" s="81"/>
    </row>
    <row r="24" spans="1:25" s="79" customFormat="1" ht="15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81"/>
      <c r="R24" s="81"/>
      <c r="S24" s="81"/>
      <c r="T24" s="81"/>
      <c r="U24" s="81"/>
      <c r="V24" s="81"/>
      <c r="W24" s="81"/>
      <c r="X24" s="81"/>
      <c r="Y24" s="81"/>
    </row>
    <row r="25" spans="1:25" s="79" customFormat="1" ht="15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1"/>
      <c r="R25" s="81"/>
      <c r="S25" s="81"/>
      <c r="T25" s="81"/>
      <c r="U25" s="81"/>
      <c r="V25" s="81"/>
      <c r="W25" s="81"/>
      <c r="X25" s="81"/>
      <c r="Y25" s="81"/>
    </row>
    <row r="26" spans="1:25" s="79" customFormat="1" ht="15.7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81"/>
      <c r="R26" s="81"/>
      <c r="S26" s="81"/>
      <c r="T26" s="81"/>
      <c r="U26" s="81"/>
      <c r="V26" s="81"/>
      <c r="W26" s="81"/>
      <c r="X26" s="81"/>
      <c r="Y26" s="81"/>
    </row>
    <row r="27" spans="1:25" s="79" customFormat="1" ht="15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81"/>
      <c r="R27" s="81"/>
      <c r="S27" s="81"/>
      <c r="T27" s="81"/>
      <c r="U27" s="81"/>
      <c r="V27" s="81"/>
      <c r="W27" s="81"/>
      <c r="X27" s="81"/>
      <c r="Y27" s="81"/>
    </row>
    <row r="28" spans="1:25" s="79" customFormat="1" ht="15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81"/>
      <c r="R28" s="81"/>
      <c r="S28" s="81"/>
      <c r="T28" s="81"/>
      <c r="U28" s="81"/>
      <c r="V28" s="81"/>
      <c r="W28" s="81"/>
      <c r="X28" s="81"/>
      <c r="Y28" s="81"/>
    </row>
    <row r="29" spans="1:25" s="79" customFormat="1" ht="15.7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81"/>
      <c r="R29" s="81"/>
      <c r="S29" s="81"/>
      <c r="T29" s="81"/>
      <c r="U29" s="81"/>
      <c r="V29" s="81"/>
      <c r="W29" s="81"/>
      <c r="X29" s="81"/>
      <c r="Y29" s="81"/>
    </row>
  </sheetData>
  <sheetProtection password="CA80" sheet="1"/>
  <mergeCells count="26">
    <mergeCell ref="R5:R6"/>
    <mergeCell ref="S5:S6"/>
    <mergeCell ref="X5:X6"/>
    <mergeCell ref="Y5:Y6"/>
    <mergeCell ref="T5:T6"/>
    <mergeCell ref="U5:U6"/>
    <mergeCell ref="V5:V6"/>
    <mergeCell ref="W5:W6"/>
    <mergeCell ref="P5:P6"/>
    <mergeCell ref="Q5:Q6"/>
    <mergeCell ref="J5:J6"/>
    <mergeCell ref="K5:K6"/>
    <mergeCell ref="L5:L6"/>
    <mergeCell ref="M5:M6"/>
    <mergeCell ref="N5:N6"/>
    <mergeCell ref="O5:O6"/>
    <mergeCell ref="A2:Z2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" right="0" top="0.5905511811023623" bottom="0.472440944881889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李慧锋</cp:lastModifiedBy>
  <cp:lastPrinted>2017-03-09T02:52:53Z</cp:lastPrinted>
  <dcterms:created xsi:type="dcterms:W3CDTF">2006-02-13T05:15:25Z</dcterms:created>
  <dcterms:modified xsi:type="dcterms:W3CDTF">2017-03-09T09:12:07Z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